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CDF3AD5B-3B09-4058-8E93-483B80B95B04}" xr6:coauthVersionLast="47" xr6:coauthVersionMax="47" xr10:uidLastSave="{00000000-0000-0000-0000-000000000000}"/>
  <bookViews>
    <workbookView xWindow="-108" yWindow="-108" windowWidth="23256" windowHeight="12456" tabRatio="855" firstSheet="40" activeTab="46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  <sheet name="Stat Ind 2023-24" sheetId="51" r:id="rId45"/>
    <sheet name="Minutaggio 2023-24" sheetId="52" r:id="rId46"/>
    <sheet name="Stat Ind 2024-25" sheetId="53" r:id="rId47"/>
    <sheet name="Minutaggio 2024-25" sheetId="54" r:id="rId48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260" i="12" l="1"/>
  <c r="AQ260" i="12"/>
  <c r="AR241" i="12"/>
  <c r="AQ241" i="12"/>
  <c r="AD5" i="54"/>
  <c r="AD6" i="54"/>
  <c r="AD7" i="54"/>
  <c r="AD8" i="54"/>
  <c r="AD9" i="54"/>
  <c r="AD10" i="54"/>
  <c r="AD11" i="54"/>
  <c r="AD12" i="54"/>
  <c r="AD13" i="54"/>
  <c r="AD14" i="54"/>
  <c r="AD15" i="54"/>
  <c r="AD16" i="54"/>
  <c r="AD17" i="54"/>
  <c r="AD18" i="54"/>
  <c r="AD19" i="54"/>
  <c r="AD20" i="54"/>
  <c r="AD21" i="54"/>
  <c r="AD22" i="54"/>
  <c r="AD23" i="54"/>
  <c r="AD24" i="54"/>
  <c r="AD25" i="54"/>
  <c r="AD26" i="54"/>
  <c r="AD27" i="54"/>
  <c r="AD28" i="54"/>
  <c r="AD29" i="54"/>
  <c r="AD30" i="54"/>
  <c r="AD31" i="54"/>
  <c r="AD32" i="54"/>
  <c r="AD33" i="54"/>
  <c r="AD34" i="54"/>
  <c r="AD35" i="54"/>
  <c r="AD36" i="54"/>
  <c r="AD37" i="54"/>
  <c r="AD38" i="54"/>
  <c r="AD39" i="54"/>
  <c r="AD40" i="54"/>
  <c r="AD41" i="54"/>
  <c r="AD42" i="54"/>
  <c r="AD43" i="54"/>
  <c r="AD44" i="54"/>
  <c r="AD45" i="54"/>
  <c r="AD46" i="54"/>
  <c r="AD47" i="54"/>
  <c r="AD48" i="54"/>
  <c r="AB48" i="54" s="1"/>
  <c r="AD49" i="54"/>
  <c r="AD50" i="54"/>
  <c r="AD51" i="54"/>
  <c r="AD52" i="54"/>
  <c r="AD53" i="54"/>
  <c r="AD54" i="54"/>
  <c r="AC5" i="54"/>
  <c r="AC6" i="54"/>
  <c r="AC7" i="54"/>
  <c r="AC8" i="54"/>
  <c r="AC9" i="54"/>
  <c r="AC10" i="54"/>
  <c r="AC11" i="54"/>
  <c r="AC12" i="54"/>
  <c r="AC13" i="54"/>
  <c r="AC14" i="54"/>
  <c r="AC15" i="54"/>
  <c r="AC16" i="54"/>
  <c r="AC17" i="54"/>
  <c r="AC18" i="54"/>
  <c r="AC19" i="54"/>
  <c r="AC20" i="54"/>
  <c r="AB20" i="54" s="1"/>
  <c r="AC21" i="54"/>
  <c r="AC22" i="54"/>
  <c r="AC23" i="54"/>
  <c r="AC24" i="54"/>
  <c r="AC25" i="54"/>
  <c r="AC26" i="54"/>
  <c r="AC27" i="54"/>
  <c r="AC28" i="54"/>
  <c r="AC29" i="54"/>
  <c r="AC30" i="54"/>
  <c r="AC31" i="54"/>
  <c r="AC32" i="54"/>
  <c r="AC33" i="54"/>
  <c r="AC34" i="54"/>
  <c r="AC35" i="54"/>
  <c r="AC36" i="54"/>
  <c r="AC37" i="54"/>
  <c r="AC38" i="54"/>
  <c r="AC39" i="54"/>
  <c r="AC40" i="54"/>
  <c r="AC41" i="54"/>
  <c r="AC42" i="54"/>
  <c r="AC43" i="54"/>
  <c r="AC44" i="54"/>
  <c r="AC45" i="54"/>
  <c r="AC46" i="54"/>
  <c r="AC47" i="54"/>
  <c r="AB47" i="54" s="1"/>
  <c r="AC48" i="54"/>
  <c r="AC49" i="54"/>
  <c r="AC50" i="54"/>
  <c r="AC51" i="54"/>
  <c r="AC52" i="54"/>
  <c r="AC53" i="54"/>
  <c r="AC54" i="54"/>
  <c r="AR231" i="12"/>
  <c r="AQ231" i="12"/>
  <c r="F14" i="53"/>
  <c r="AR205" i="12"/>
  <c r="AQ205" i="12"/>
  <c r="AR153" i="12"/>
  <c r="F30" i="53"/>
  <c r="AR188" i="12"/>
  <c r="AR263" i="12"/>
  <c r="AR264" i="12"/>
  <c r="AQ188" i="12"/>
  <c r="AQ263" i="12"/>
  <c r="AQ264" i="12"/>
  <c r="AR209" i="12"/>
  <c r="AQ209" i="12"/>
  <c r="L339" i="4"/>
  <c r="AQ6" i="12"/>
  <c r="AQ7" i="12"/>
  <c r="AQ8" i="12"/>
  <c r="AQ9" i="12"/>
  <c r="AQ10" i="12"/>
  <c r="AQ11" i="12"/>
  <c r="AQ12" i="12"/>
  <c r="AQ5" i="12"/>
  <c r="AQ13" i="12"/>
  <c r="AQ14" i="12"/>
  <c r="AQ15" i="12"/>
  <c r="AQ16" i="12"/>
  <c r="AQ18" i="12"/>
  <c r="AQ19" i="12"/>
  <c r="AQ20" i="12"/>
  <c r="AQ21" i="12"/>
  <c r="AQ22" i="12"/>
  <c r="AQ23" i="12"/>
  <c r="AQ24" i="12"/>
  <c r="AQ17" i="12"/>
  <c r="AQ26" i="12"/>
  <c r="AQ27" i="12"/>
  <c r="AQ25" i="12"/>
  <c r="AQ28" i="12"/>
  <c r="AQ29" i="12"/>
  <c r="AQ33" i="12"/>
  <c r="AQ35" i="12"/>
  <c r="AQ36" i="12"/>
  <c r="AQ38" i="12"/>
  <c r="AQ34" i="12"/>
  <c r="AQ39" i="12"/>
  <c r="AQ30" i="12"/>
  <c r="AQ40" i="12"/>
  <c r="AQ31" i="12"/>
  <c r="AQ32" i="12"/>
  <c r="AQ41" i="12"/>
  <c r="AQ42" i="12"/>
  <c r="AQ43" i="12"/>
  <c r="AQ44" i="12"/>
  <c r="AQ45" i="12"/>
  <c r="AQ47" i="12"/>
  <c r="AQ48" i="12"/>
  <c r="AQ49" i="12"/>
  <c r="AQ50" i="12"/>
  <c r="AQ53" i="12"/>
  <c r="AQ37" i="12"/>
  <c r="AQ54" i="12"/>
  <c r="AQ55" i="12"/>
  <c r="AQ56" i="12"/>
  <c r="AQ57" i="12"/>
  <c r="AQ46" i="12"/>
  <c r="AQ59" i="12"/>
  <c r="AQ60" i="12"/>
  <c r="AQ61" i="12"/>
  <c r="AQ62" i="12"/>
  <c r="AQ51" i="12"/>
  <c r="AQ64" i="12"/>
  <c r="AQ65" i="12"/>
  <c r="AQ67" i="12"/>
  <c r="AQ68" i="12"/>
  <c r="AQ63" i="12"/>
  <c r="AQ52" i="12"/>
  <c r="AQ70" i="12"/>
  <c r="AQ72" i="12"/>
  <c r="AQ73" i="12"/>
  <c r="AQ74" i="12"/>
  <c r="AQ76" i="12"/>
  <c r="AQ58" i="12"/>
  <c r="AQ66" i="12"/>
  <c r="AQ78" i="12"/>
  <c r="AQ79" i="12"/>
  <c r="AQ81" i="12"/>
  <c r="AQ82" i="12"/>
  <c r="AQ84" i="12"/>
  <c r="AQ71" i="12"/>
  <c r="AQ85" i="12"/>
  <c r="AQ75" i="12"/>
  <c r="AQ86" i="12"/>
  <c r="AQ87" i="12"/>
  <c r="AQ88" i="12"/>
  <c r="AQ89" i="12"/>
  <c r="AQ77" i="12"/>
  <c r="AQ90" i="12"/>
  <c r="AQ91" i="12"/>
  <c r="AQ92" i="12"/>
  <c r="AQ93" i="12"/>
  <c r="AQ94" i="12"/>
  <c r="AQ96" i="12"/>
  <c r="AQ97" i="12"/>
  <c r="AQ99" i="12"/>
  <c r="AQ69" i="12"/>
  <c r="AQ100" i="12"/>
  <c r="AQ101" i="12"/>
  <c r="AQ102" i="12"/>
  <c r="AQ80" i="12"/>
  <c r="AQ103" i="12"/>
  <c r="AQ104" i="12"/>
  <c r="AQ105" i="12"/>
  <c r="AQ106" i="12"/>
  <c r="AQ107" i="12"/>
  <c r="AQ108" i="12"/>
  <c r="AQ110" i="12"/>
  <c r="AQ95" i="12"/>
  <c r="AQ111" i="12"/>
  <c r="AQ113" i="12"/>
  <c r="AQ114" i="12"/>
  <c r="AQ83" i="12"/>
  <c r="AQ117" i="12"/>
  <c r="AQ118" i="12"/>
  <c r="AQ119" i="12"/>
  <c r="AQ121" i="12"/>
  <c r="AQ122" i="12"/>
  <c r="AQ98" i="12"/>
  <c r="AQ123" i="12"/>
  <c r="AQ124" i="12"/>
  <c r="AQ125" i="12"/>
  <c r="AQ126" i="12"/>
  <c r="AQ127" i="12"/>
  <c r="AQ128" i="12"/>
  <c r="AQ129" i="12"/>
  <c r="AQ130" i="12"/>
  <c r="AQ131" i="12"/>
  <c r="AQ132" i="12"/>
  <c r="AQ136" i="12"/>
  <c r="AQ137" i="12"/>
  <c r="AQ138" i="12"/>
  <c r="AQ139" i="12"/>
  <c r="AQ140" i="12"/>
  <c r="AQ141" i="12"/>
  <c r="AQ142" i="12"/>
  <c r="AQ143" i="12"/>
  <c r="AQ112" i="12"/>
  <c r="AQ145" i="12"/>
  <c r="AQ146" i="12"/>
  <c r="AQ147" i="12"/>
  <c r="AQ116" i="12"/>
  <c r="AQ148" i="12"/>
  <c r="AQ109" i="12"/>
  <c r="AQ149" i="12"/>
  <c r="AQ150" i="12"/>
  <c r="AQ151" i="12"/>
  <c r="AQ134" i="12"/>
  <c r="AQ154" i="12"/>
  <c r="AQ155" i="12"/>
  <c r="AQ156" i="12"/>
  <c r="AQ157" i="12"/>
  <c r="AQ144" i="12"/>
  <c r="AQ158" i="12"/>
  <c r="AQ115" i="12"/>
  <c r="AQ159" i="12"/>
  <c r="AQ120" i="12"/>
  <c r="AQ160" i="12"/>
  <c r="AQ152" i="12"/>
  <c r="AQ161" i="12"/>
  <c r="AQ162" i="12"/>
  <c r="AQ163" i="12"/>
  <c r="AQ164" i="12"/>
  <c r="AQ165" i="12"/>
  <c r="AQ166" i="12"/>
  <c r="AQ167" i="12"/>
  <c r="AQ168" i="12"/>
  <c r="AQ169" i="12"/>
  <c r="AQ135" i="12"/>
  <c r="AQ170" i="12"/>
  <c r="AQ171" i="12"/>
  <c r="AQ172" i="12"/>
  <c r="AQ173" i="12"/>
  <c r="AQ174" i="12"/>
  <c r="AQ175" i="12"/>
  <c r="AQ176" i="12"/>
  <c r="AQ177" i="12"/>
  <c r="AQ178" i="12"/>
  <c r="AQ179" i="12"/>
  <c r="AQ180" i="12"/>
  <c r="AQ133" i="12"/>
  <c r="AQ181" i="12"/>
  <c r="AQ182" i="12"/>
  <c r="AQ183" i="12"/>
  <c r="AQ184" i="12"/>
  <c r="AQ185" i="12"/>
  <c r="AQ186" i="12"/>
  <c r="AQ189" i="12"/>
  <c r="AQ190" i="12"/>
  <c r="AQ193" i="12"/>
  <c r="AQ194" i="12"/>
  <c r="AQ195" i="12"/>
  <c r="AQ196" i="12"/>
  <c r="AQ197" i="12"/>
  <c r="AQ198" i="12"/>
  <c r="AQ200" i="12"/>
  <c r="AQ201" i="12"/>
  <c r="AQ202" i="12"/>
  <c r="AQ203" i="12"/>
  <c r="AQ204" i="12"/>
  <c r="AQ206" i="12"/>
  <c r="AQ207" i="12"/>
  <c r="AQ208" i="12"/>
  <c r="AQ199" i="12"/>
  <c r="AQ210" i="12"/>
  <c r="AQ211" i="12"/>
  <c r="AQ212" i="12"/>
  <c r="AQ213" i="12"/>
  <c r="AQ214" i="12"/>
  <c r="AQ215" i="12"/>
  <c r="AQ216" i="12"/>
  <c r="AQ218" i="12"/>
  <c r="AQ219" i="12"/>
  <c r="AQ220" i="12"/>
  <c r="AQ221" i="12"/>
  <c r="AQ222" i="12"/>
  <c r="AQ223" i="12"/>
  <c r="AQ224" i="12"/>
  <c r="AQ225" i="12"/>
  <c r="AQ226" i="12"/>
  <c r="AQ227" i="12"/>
  <c r="AQ228" i="12"/>
  <c r="AQ229" i="12"/>
  <c r="AQ230" i="12"/>
  <c r="AQ192" i="12"/>
  <c r="AQ232" i="12"/>
  <c r="AQ233" i="12"/>
  <c r="AQ234" i="12"/>
  <c r="AQ235" i="12"/>
  <c r="AQ236" i="12"/>
  <c r="AQ237" i="12"/>
  <c r="AQ238" i="12"/>
  <c r="AQ239" i="12"/>
  <c r="AQ240" i="12"/>
  <c r="AQ242" i="12"/>
  <c r="AQ243" i="12"/>
  <c r="AQ244" i="12"/>
  <c r="AQ245" i="12"/>
  <c r="AQ246" i="12"/>
  <c r="AQ247" i="12"/>
  <c r="AQ248" i="12"/>
  <c r="AQ249" i="12"/>
  <c r="AQ250" i="12"/>
  <c r="AQ252" i="12"/>
  <c r="AQ253" i="12"/>
  <c r="AQ254" i="12"/>
  <c r="AQ255" i="12"/>
  <c r="AQ256" i="12"/>
  <c r="AQ257" i="12"/>
  <c r="AQ258" i="12"/>
  <c r="AQ259" i="12"/>
  <c r="AQ261" i="12"/>
  <c r="AQ262" i="12"/>
  <c r="AQ217" i="12"/>
  <c r="AQ191" i="12"/>
  <c r="AQ153" i="12"/>
  <c r="AQ187" i="12"/>
  <c r="AQ251" i="12"/>
  <c r="AQ4" i="12"/>
  <c r="AQ3" i="12"/>
  <c r="AR6" i="12"/>
  <c r="AR7" i="12"/>
  <c r="AR8" i="12"/>
  <c r="AR9" i="12"/>
  <c r="AR10" i="12"/>
  <c r="AR11" i="12"/>
  <c r="AR12" i="12"/>
  <c r="AR5" i="12"/>
  <c r="AR13" i="12"/>
  <c r="AR14" i="12"/>
  <c r="AR15" i="12"/>
  <c r="AR16" i="12"/>
  <c r="AR18" i="12"/>
  <c r="AR19" i="12"/>
  <c r="AR20" i="12"/>
  <c r="AR21" i="12"/>
  <c r="AR22" i="12"/>
  <c r="AR23" i="12"/>
  <c r="AR24" i="12"/>
  <c r="AR17" i="12"/>
  <c r="AR26" i="12"/>
  <c r="AR27" i="12"/>
  <c r="AR25" i="12"/>
  <c r="AR28" i="12"/>
  <c r="AR29" i="12"/>
  <c r="AR33" i="12"/>
  <c r="AR35" i="12"/>
  <c r="AR36" i="12"/>
  <c r="AR38" i="12"/>
  <c r="AR34" i="12"/>
  <c r="AR39" i="12"/>
  <c r="AR30" i="12"/>
  <c r="AR40" i="12"/>
  <c r="AR31" i="12"/>
  <c r="AR32" i="12"/>
  <c r="AR41" i="12"/>
  <c r="AR42" i="12"/>
  <c r="AR43" i="12"/>
  <c r="AR44" i="12"/>
  <c r="AR45" i="12"/>
  <c r="AR47" i="12"/>
  <c r="AR48" i="12"/>
  <c r="AR49" i="12"/>
  <c r="AR50" i="12"/>
  <c r="AR53" i="12"/>
  <c r="AR37" i="12"/>
  <c r="AR54" i="12"/>
  <c r="AR55" i="12"/>
  <c r="AR56" i="12"/>
  <c r="AR57" i="12"/>
  <c r="AR46" i="12"/>
  <c r="AR59" i="12"/>
  <c r="AR60" i="12"/>
  <c r="AR61" i="12"/>
  <c r="AR62" i="12"/>
  <c r="AR51" i="12"/>
  <c r="AR64" i="12"/>
  <c r="AR65" i="12"/>
  <c r="AR67" i="12"/>
  <c r="AR68" i="12"/>
  <c r="AR63" i="12"/>
  <c r="AR52" i="12"/>
  <c r="AR70" i="12"/>
  <c r="AR72" i="12"/>
  <c r="AR73" i="12"/>
  <c r="AR74" i="12"/>
  <c r="AR76" i="12"/>
  <c r="AR58" i="12"/>
  <c r="AR66" i="12"/>
  <c r="AR78" i="12"/>
  <c r="AR79" i="12"/>
  <c r="AR81" i="12"/>
  <c r="AR82" i="12"/>
  <c r="AR84" i="12"/>
  <c r="AR71" i="12"/>
  <c r="AR85" i="12"/>
  <c r="AR75" i="12"/>
  <c r="AR86" i="12"/>
  <c r="AR87" i="12"/>
  <c r="AR88" i="12"/>
  <c r="AR89" i="12"/>
  <c r="AR77" i="12"/>
  <c r="AR90" i="12"/>
  <c r="AR91" i="12"/>
  <c r="AR92" i="12"/>
  <c r="AR93" i="12"/>
  <c r="AR94" i="12"/>
  <c r="AR96" i="12"/>
  <c r="AR97" i="12"/>
  <c r="AR99" i="12"/>
  <c r="AR69" i="12"/>
  <c r="AR100" i="12"/>
  <c r="AR101" i="12"/>
  <c r="AR102" i="12"/>
  <c r="AR80" i="12"/>
  <c r="AR103" i="12"/>
  <c r="AR104" i="12"/>
  <c r="AR105" i="12"/>
  <c r="AR106" i="12"/>
  <c r="AR107" i="12"/>
  <c r="AR108" i="12"/>
  <c r="AR110" i="12"/>
  <c r="AR95" i="12"/>
  <c r="AR111" i="12"/>
  <c r="AR113" i="12"/>
  <c r="AR114" i="12"/>
  <c r="AR83" i="12"/>
  <c r="AR117" i="12"/>
  <c r="AR118" i="12"/>
  <c r="AR119" i="12"/>
  <c r="AR121" i="12"/>
  <c r="AR122" i="12"/>
  <c r="AR98" i="12"/>
  <c r="AR123" i="12"/>
  <c r="AR124" i="12"/>
  <c r="AR125" i="12"/>
  <c r="AR126" i="12"/>
  <c r="AR127" i="12"/>
  <c r="AR128" i="12"/>
  <c r="AR129" i="12"/>
  <c r="AR130" i="12"/>
  <c r="AR131" i="12"/>
  <c r="AR132" i="12"/>
  <c r="AR136" i="12"/>
  <c r="AR137" i="12"/>
  <c r="AR138" i="12"/>
  <c r="AR139" i="12"/>
  <c r="AR140" i="12"/>
  <c r="AR141" i="12"/>
  <c r="AR142" i="12"/>
  <c r="AR143" i="12"/>
  <c r="AR112" i="12"/>
  <c r="AR145" i="12"/>
  <c r="AR146" i="12"/>
  <c r="AR147" i="12"/>
  <c r="AR116" i="12"/>
  <c r="AR148" i="12"/>
  <c r="AR109" i="12"/>
  <c r="AR149" i="12"/>
  <c r="AR150" i="12"/>
  <c r="AR151" i="12"/>
  <c r="AR134" i="12"/>
  <c r="AR154" i="12"/>
  <c r="AR155" i="12"/>
  <c r="AR156" i="12"/>
  <c r="AR157" i="12"/>
  <c r="AR144" i="12"/>
  <c r="AR158" i="12"/>
  <c r="AR115" i="12"/>
  <c r="AR159" i="12"/>
  <c r="AR120" i="12"/>
  <c r="AR160" i="12"/>
  <c r="AR152" i="12"/>
  <c r="AR161" i="12"/>
  <c r="AR162" i="12"/>
  <c r="AR163" i="12"/>
  <c r="AR164" i="12"/>
  <c r="AR165" i="12"/>
  <c r="AR166" i="12"/>
  <c r="AR167" i="12"/>
  <c r="AR168" i="12"/>
  <c r="AR169" i="12"/>
  <c r="AR135" i="12"/>
  <c r="AR170" i="12"/>
  <c r="AR171" i="12"/>
  <c r="AR172" i="12"/>
  <c r="AR173" i="12"/>
  <c r="AR174" i="12"/>
  <c r="AR175" i="12"/>
  <c r="AR176" i="12"/>
  <c r="AR177" i="12"/>
  <c r="AR178" i="12"/>
  <c r="AR179" i="12"/>
  <c r="AR180" i="12"/>
  <c r="AR133" i="12"/>
  <c r="AR181" i="12"/>
  <c r="AR182" i="12"/>
  <c r="AR183" i="12"/>
  <c r="AR184" i="12"/>
  <c r="AR185" i="12"/>
  <c r="AR186" i="12"/>
  <c r="AR189" i="12"/>
  <c r="AR190" i="12"/>
  <c r="AR193" i="12"/>
  <c r="AR194" i="12"/>
  <c r="AR195" i="12"/>
  <c r="AR196" i="12"/>
  <c r="AR197" i="12"/>
  <c r="AR198" i="12"/>
  <c r="AR200" i="12"/>
  <c r="AR201" i="12"/>
  <c r="AR202" i="12"/>
  <c r="AR203" i="12"/>
  <c r="AR204" i="12"/>
  <c r="AR206" i="12"/>
  <c r="AR207" i="12"/>
  <c r="AR208" i="12"/>
  <c r="AR199" i="12"/>
  <c r="AR210" i="12"/>
  <c r="AR211" i="12"/>
  <c r="AR212" i="12"/>
  <c r="AR213" i="12"/>
  <c r="AR214" i="12"/>
  <c r="AR215" i="12"/>
  <c r="AR216" i="12"/>
  <c r="AR218" i="12"/>
  <c r="AR219" i="12"/>
  <c r="AR220" i="12"/>
  <c r="AR221" i="12"/>
  <c r="AR222" i="12"/>
  <c r="AR223" i="12"/>
  <c r="AR224" i="12"/>
  <c r="AR225" i="12"/>
  <c r="AR226" i="12"/>
  <c r="AR227" i="12"/>
  <c r="AR228" i="12"/>
  <c r="AR229" i="12"/>
  <c r="AR230" i="12"/>
  <c r="AR192" i="12"/>
  <c r="AR232" i="12"/>
  <c r="AR233" i="12"/>
  <c r="AR234" i="12"/>
  <c r="AR235" i="12"/>
  <c r="AR236" i="12"/>
  <c r="AR237" i="12"/>
  <c r="AR238" i="12"/>
  <c r="AR239" i="12"/>
  <c r="AR240" i="12"/>
  <c r="AR242" i="12"/>
  <c r="AR243" i="12"/>
  <c r="AR244" i="12"/>
  <c r="AR245" i="12"/>
  <c r="AR246" i="12"/>
  <c r="AR247" i="12"/>
  <c r="AR248" i="12"/>
  <c r="AR249" i="12"/>
  <c r="AR250" i="12"/>
  <c r="AR252" i="12"/>
  <c r="AR253" i="12"/>
  <c r="AR254" i="12"/>
  <c r="AR255" i="12"/>
  <c r="AR256" i="12"/>
  <c r="AR257" i="12"/>
  <c r="AR258" i="12"/>
  <c r="AR259" i="12"/>
  <c r="AR261" i="12"/>
  <c r="AR262" i="12"/>
  <c r="AR217" i="12"/>
  <c r="AR191" i="12"/>
  <c r="AR187" i="12"/>
  <c r="AR251" i="12"/>
  <c r="AR4" i="12"/>
  <c r="AR3" i="12"/>
  <c r="V18" i="29"/>
  <c r="W16" i="29"/>
  <c r="T18" i="29"/>
  <c r="I16" i="29"/>
  <c r="I30" i="29"/>
  <c r="F18" i="53"/>
  <c r="AB35" i="54" l="1"/>
  <c r="AB8" i="54"/>
  <c r="AB52" i="54"/>
  <c r="AB43" i="54"/>
  <c r="AB24" i="54"/>
  <c r="AB12" i="54"/>
  <c r="AB7" i="54"/>
  <c r="AB36" i="54"/>
  <c r="AB15" i="54"/>
  <c r="AB11" i="54"/>
  <c r="AB16" i="54"/>
  <c r="AB44" i="54"/>
  <c r="AB40" i="54"/>
  <c r="AB28" i="54"/>
  <c r="AB23" i="54"/>
  <c r="AB51" i="54"/>
  <c r="AB39" i="54"/>
  <c r="AB32" i="54"/>
  <c r="AB27" i="54"/>
  <c r="AB19" i="54"/>
  <c r="AB31" i="54"/>
  <c r="AB50" i="54"/>
  <c r="AB42" i="54"/>
  <c r="AB34" i="54"/>
  <c r="AB26" i="54"/>
  <c r="AB18" i="54"/>
  <c r="AB10" i="54"/>
  <c r="AB49" i="54"/>
  <c r="AB41" i="54"/>
  <c r="AB33" i="54"/>
  <c r="AB25" i="54"/>
  <c r="AB17" i="54"/>
  <c r="AB9" i="54"/>
  <c r="AB54" i="54"/>
  <c r="AB46" i="54"/>
  <c r="AB38" i="54"/>
  <c r="AB30" i="54"/>
  <c r="AB22" i="54"/>
  <c r="AB14" i="54"/>
  <c r="AB6" i="54"/>
  <c r="AB53" i="54"/>
  <c r="AB45" i="54"/>
  <c r="AB37" i="54"/>
  <c r="AB29" i="54"/>
  <c r="AB21" i="54"/>
  <c r="AB13" i="54"/>
  <c r="AB5" i="54"/>
  <c r="AD4" i="54"/>
  <c r="AD3" i="54"/>
  <c r="AC4" i="54"/>
  <c r="AC3" i="54"/>
  <c r="F10" i="53"/>
  <c r="F11" i="53"/>
  <c r="F12" i="53"/>
  <c r="F13" i="53"/>
  <c r="F15" i="53"/>
  <c r="F16" i="53"/>
  <c r="F17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37" i="53"/>
  <c r="F38" i="53"/>
  <c r="F39" i="53"/>
  <c r="F40" i="53"/>
  <c r="F44" i="53"/>
  <c r="F43" i="53"/>
  <c r="F42" i="53"/>
  <c r="F41" i="53"/>
  <c r="F9" i="53"/>
  <c r="F8" i="53"/>
  <c r="F7" i="53"/>
  <c r="F6" i="53"/>
  <c r="F5" i="53"/>
  <c r="F4" i="53"/>
  <c r="F3" i="53"/>
  <c r="J355" i="1"/>
  <c r="J325" i="1"/>
  <c r="AE6" i="52"/>
  <c r="AE23" i="52"/>
  <c r="AE44" i="52"/>
  <c r="AE45" i="52"/>
  <c r="AE46" i="52"/>
  <c r="AF3" i="52"/>
  <c r="AG5" i="52"/>
  <c r="AG6" i="52"/>
  <c r="AG7" i="52"/>
  <c r="AG8" i="52"/>
  <c r="AG9" i="52"/>
  <c r="AG10" i="52"/>
  <c r="AG11" i="52"/>
  <c r="AG12" i="52"/>
  <c r="AG13" i="52"/>
  <c r="AG14" i="52"/>
  <c r="AG15" i="52"/>
  <c r="AG16" i="52"/>
  <c r="AG17" i="52"/>
  <c r="AG18" i="52"/>
  <c r="AG19" i="52"/>
  <c r="AG20" i="52"/>
  <c r="AG21" i="52"/>
  <c r="AG22" i="52"/>
  <c r="AG23" i="52"/>
  <c r="AG24" i="52"/>
  <c r="AG25" i="52"/>
  <c r="AG26" i="52"/>
  <c r="AG27" i="52"/>
  <c r="AG28" i="52"/>
  <c r="AG29" i="52"/>
  <c r="AG30" i="52"/>
  <c r="AG31" i="52"/>
  <c r="AG32" i="52"/>
  <c r="AG33" i="52"/>
  <c r="AG34" i="52"/>
  <c r="AG35" i="52"/>
  <c r="AG36" i="52"/>
  <c r="AG37" i="52"/>
  <c r="AG38" i="52"/>
  <c r="AG39" i="52"/>
  <c r="AG40" i="52"/>
  <c r="AG41" i="52"/>
  <c r="AG42" i="52"/>
  <c r="AG43" i="52"/>
  <c r="AG44" i="52"/>
  <c r="AG45" i="52"/>
  <c r="AG46" i="52"/>
  <c r="AG47" i="52"/>
  <c r="AG48" i="52"/>
  <c r="AG49" i="52"/>
  <c r="AG50" i="52"/>
  <c r="AG51" i="52"/>
  <c r="AG52" i="52"/>
  <c r="AG53" i="52"/>
  <c r="AG54" i="52"/>
  <c r="AG55" i="52"/>
  <c r="AG56" i="52"/>
  <c r="AG57" i="52"/>
  <c r="AG58" i="52"/>
  <c r="AG59" i="52"/>
  <c r="AG60" i="52"/>
  <c r="AG61" i="52"/>
  <c r="AG4" i="52"/>
  <c r="AG3" i="52"/>
  <c r="AF5" i="52"/>
  <c r="AF6" i="52"/>
  <c r="AF7" i="52"/>
  <c r="AF8" i="52"/>
  <c r="AE8" i="52" s="1"/>
  <c r="AF9" i="52"/>
  <c r="AF10" i="52"/>
  <c r="AE10" i="52" s="1"/>
  <c r="AF11" i="52"/>
  <c r="AE11" i="52" s="1"/>
  <c r="AF12" i="52"/>
  <c r="AF13" i="52"/>
  <c r="AE13" i="52" s="1"/>
  <c r="AF14" i="52"/>
  <c r="AF15" i="52"/>
  <c r="AF16" i="52"/>
  <c r="AE16" i="52" s="1"/>
  <c r="AF17" i="52"/>
  <c r="AE17" i="52" s="1"/>
  <c r="AF18" i="52"/>
  <c r="AF19" i="52"/>
  <c r="AF20" i="52"/>
  <c r="AF21" i="52"/>
  <c r="AF22" i="52"/>
  <c r="AF23" i="52"/>
  <c r="AF24" i="52"/>
  <c r="AF25" i="52"/>
  <c r="AE25" i="52" s="1"/>
  <c r="AF26" i="52"/>
  <c r="AF27" i="52"/>
  <c r="AF28" i="52"/>
  <c r="AF29" i="52"/>
  <c r="AF30" i="52"/>
  <c r="AF31" i="52"/>
  <c r="AF32" i="52"/>
  <c r="AF33" i="52"/>
  <c r="AF34" i="52"/>
  <c r="AE34" i="52" s="1"/>
  <c r="AF35" i="52"/>
  <c r="AF36" i="52"/>
  <c r="AF37" i="52"/>
  <c r="AF38" i="52"/>
  <c r="AF39" i="52"/>
  <c r="AE39" i="52" s="1"/>
  <c r="AF40" i="52"/>
  <c r="AF41" i="52"/>
  <c r="AF42" i="52"/>
  <c r="AE42" i="52" s="1"/>
  <c r="AF43" i="52"/>
  <c r="AF44" i="52"/>
  <c r="AF45" i="52"/>
  <c r="AF46" i="52"/>
  <c r="AF47" i="52"/>
  <c r="AF48" i="52"/>
  <c r="AE48" i="52" s="1"/>
  <c r="AF49" i="52"/>
  <c r="AE49" i="52" s="1"/>
  <c r="AF50" i="52"/>
  <c r="AF51" i="52"/>
  <c r="AE51" i="52" s="1"/>
  <c r="AF52" i="52"/>
  <c r="AE52" i="52" s="1"/>
  <c r="AF53" i="52"/>
  <c r="AF54" i="52"/>
  <c r="AF55" i="52"/>
  <c r="AF56" i="52"/>
  <c r="AF57" i="52"/>
  <c r="AF58" i="52"/>
  <c r="AF59" i="52"/>
  <c r="AF60" i="52"/>
  <c r="AF61" i="52"/>
  <c r="F26" i="51"/>
  <c r="L344" i="4"/>
  <c r="J360" i="4"/>
  <c r="L335" i="4"/>
  <c r="L359" i="4"/>
  <c r="L358" i="4"/>
  <c r="L340" i="4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51" i="51"/>
  <c r="F52" i="51"/>
  <c r="F53" i="51"/>
  <c r="F54" i="51"/>
  <c r="F55" i="51"/>
  <c r="F4" i="51"/>
  <c r="F3" i="51"/>
  <c r="W15" i="29"/>
  <c r="I29" i="29"/>
  <c r="I15" i="29"/>
  <c r="O52" i="2"/>
  <c r="J52" i="2"/>
  <c r="I52" i="2"/>
  <c r="H52" i="2"/>
  <c r="G52" i="2"/>
  <c r="D52" i="2"/>
  <c r="C52" i="2"/>
  <c r="AF4" i="52"/>
  <c r="L357" i="4"/>
  <c r="L354" i="4"/>
  <c r="I28" i="29"/>
  <c r="AA15" i="48"/>
  <c r="AB28" i="48"/>
  <c r="AB29" i="48"/>
  <c r="AA28" i="48"/>
  <c r="AA29" i="48"/>
  <c r="F26" i="46"/>
  <c r="L355" i="4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B54" i="48"/>
  <c r="AB55" i="48"/>
  <c r="AB56" i="48"/>
  <c r="AA41" i="48"/>
  <c r="AA42" i="48"/>
  <c r="Z42" i="48" s="1"/>
  <c r="AA43" i="48"/>
  <c r="Z43" i="48" s="1"/>
  <c r="AA44" i="48"/>
  <c r="AA45" i="48"/>
  <c r="AA46" i="48"/>
  <c r="AA47" i="48"/>
  <c r="AA48" i="48"/>
  <c r="AA49" i="48"/>
  <c r="AA50" i="48"/>
  <c r="AA51" i="48"/>
  <c r="AA52" i="48"/>
  <c r="AA53" i="48"/>
  <c r="AA54" i="48"/>
  <c r="AA55" i="48"/>
  <c r="AA56" i="48"/>
  <c r="F40" i="46"/>
  <c r="F27" i="46"/>
  <c r="L338" i="4"/>
  <c r="F5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54" i="46"/>
  <c r="F55" i="46"/>
  <c r="F56" i="46"/>
  <c r="F4" i="46"/>
  <c r="F3" i="46"/>
  <c r="W14" i="29"/>
  <c r="I14" i="29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30" i="48"/>
  <c r="AB31" i="48"/>
  <c r="AB32" i="48"/>
  <c r="AB33" i="48"/>
  <c r="AB34" i="48"/>
  <c r="AB35" i="48"/>
  <c r="AB36" i="48"/>
  <c r="AB37" i="48"/>
  <c r="AB38" i="48"/>
  <c r="AB39" i="48"/>
  <c r="AB40" i="48"/>
  <c r="AA4" i="48"/>
  <c r="AA5" i="48"/>
  <c r="AA6" i="48"/>
  <c r="AA7" i="48"/>
  <c r="AA8" i="48"/>
  <c r="AA9" i="48"/>
  <c r="AA10" i="48"/>
  <c r="AA11" i="48"/>
  <c r="AA12" i="48"/>
  <c r="AA13" i="48"/>
  <c r="AA14" i="48"/>
  <c r="AA16" i="48"/>
  <c r="AA17" i="48"/>
  <c r="AA18" i="48"/>
  <c r="AA19" i="48"/>
  <c r="AA20" i="48"/>
  <c r="AA21" i="48"/>
  <c r="AA22" i="48"/>
  <c r="AA23" i="48"/>
  <c r="AA24" i="48"/>
  <c r="AA25" i="48"/>
  <c r="AA26" i="48"/>
  <c r="AA27" i="48"/>
  <c r="AA30" i="48"/>
  <c r="AA31" i="48"/>
  <c r="AA32" i="48"/>
  <c r="AA33" i="48"/>
  <c r="AA34" i="48"/>
  <c r="AA35" i="48"/>
  <c r="AA36" i="48"/>
  <c r="AA37" i="48"/>
  <c r="AA38" i="48"/>
  <c r="AA39" i="48"/>
  <c r="AA40" i="48"/>
  <c r="AB3" i="48"/>
  <c r="AA3" i="48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341" i="4"/>
  <c r="W18" i="29" l="1"/>
  <c r="AB4" i="54"/>
  <c r="AB3" i="54"/>
  <c r="AE30" i="52"/>
  <c r="AE21" i="52"/>
  <c r="AE15" i="52"/>
  <c r="AE61" i="52"/>
  <c r="AE59" i="52"/>
  <c r="AE56" i="52"/>
  <c r="AE53" i="52"/>
  <c r="AE38" i="52"/>
  <c r="AE35" i="52"/>
  <c r="AE37" i="52"/>
  <c r="AE33" i="52"/>
  <c r="AE36" i="52"/>
  <c r="AE32" i="52"/>
  <c r="AE26" i="52"/>
  <c r="AE24" i="52"/>
  <c r="AE22" i="52"/>
  <c r="AE19" i="52"/>
  <c r="AE12" i="52"/>
  <c r="AE5" i="52"/>
  <c r="AE7" i="52"/>
  <c r="AE9" i="52"/>
  <c r="AE14" i="52"/>
  <c r="AE18" i="52"/>
  <c r="AE20" i="52"/>
  <c r="AE27" i="52"/>
  <c r="AE28" i="52"/>
  <c r="AE29" i="52"/>
  <c r="AE31" i="52"/>
  <c r="AE40" i="52"/>
  <c r="AE41" i="52"/>
  <c r="AE47" i="52"/>
  <c r="AE55" i="52"/>
  <c r="AE57" i="52"/>
  <c r="AE58" i="52"/>
  <c r="AE60" i="52"/>
  <c r="AE54" i="52"/>
  <c r="AE50" i="52"/>
  <c r="AE43" i="52"/>
  <c r="AE3" i="52"/>
  <c r="AE4" i="52"/>
  <c r="Z33" i="48"/>
  <c r="Z28" i="48"/>
  <c r="Z41" i="48"/>
  <c r="Z46" i="48"/>
  <c r="Z49" i="48"/>
  <c r="Z48" i="48"/>
  <c r="Z47" i="48"/>
  <c r="Z16" i="48"/>
  <c r="Z15" i="48"/>
  <c r="Z7" i="48"/>
  <c r="Z23" i="48"/>
  <c r="Z50" i="48"/>
  <c r="Z39" i="48"/>
  <c r="Z32" i="48"/>
  <c r="Z52" i="48"/>
  <c r="Z12" i="48"/>
  <c r="Z13" i="48"/>
  <c r="Z20" i="48"/>
  <c r="Z37" i="48"/>
  <c r="Z40" i="48"/>
  <c r="Z53" i="48"/>
  <c r="Z56" i="48"/>
  <c r="Z44" i="48"/>
  <c r="Z38" i="48"/>
  <c r="Z24" i="48"/>
  <c r="Z8" i="48"/>
  <c r="Z51" i="48"/>
  <c r="Z54" i="48"/>
  <c r="Z30" i="48"/>
  <c r="Z21" i="48"/>
  <c r="Z29" i="48"/>
  <c r="Z35" i="48"/>
  <c r="Z26" i="48"/>
  <c r="Z18" i="48"/>
  <c r="Z10" i="48"/>
  <c r="Z34" i="48"/>
  <c r="Z25" i="48"/>
  <c r="Z17" i="48"/>
  <c r="Z9" i="48"/>
  <c r="Z55" i="48"/>
  <c r="Z45" i="48"/>
  <c r="Z31" i="48"/>
  <c r="Z22" i="48"/>
  <c r="Z14" i="48"/>
  <c r="Z6" i="48"/>
  <c r="Z3" i="48"/>
  <c r="Z36" i="48"/>
  <c r="Z11" i="48"/>
  <c r="Z5" i="48"/>
  <c r="Z4" i="48"/>
  <c r="Z27" i="48"/>
  <c r="Z19" i="48"/>
  <c r="L349" i="4"/>
  <c r="AB3" i="45"/>
  <c r="L351" i="4"/>
  <c r="K360" i="4"/>
  <c r="K52" i="2"/>
  <c r="AB4" i="45"/>
  <c r="W13" i="29"/>
  <c r="W12" i="29"/>
  <c r="I27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N52" i="2"/>
  <c r="I32" i="29"/>
  <c r="AC4" i="43"/>
  <c r="AC3" i="43"/>
  <c r="AB3" i="43"/>
  <c r="AB4" i="43"/>
  <c r="W8" i="29"/>
  <c r="W9" i="29"/>
  <c r="W10" i="29"/>
  <c r="W11" i="29"/>
  <c r="W7" i="29"/>
  <c r="W6" i="29"/>
  <c r="W5" i="29"/>
  <c r="W4" i="29"/>
  <c r="J253" i="1"/>
  <c r="I20" i="29"/>
  <c r="I21" i="29"/>
  <c r="I22" i="29"/>
  <c r="I23" i="29"/>
  <c r="I24" i="29"/>
  <c r="I25" i="29"/>
  <c r="I26" i="29"/>
  <c r="I19" i="29"/>
  <c r="I18" i="29"/>
  <c r="Z3" i="45" l="1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L332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328" i="4" l="1"/>
  <c r="L329" i="4"/>
  <c r="L330" i="4"/>
  <c r="L333" i="4"/>
  <c r="L334" i="4"/>
  <c r="L337" i="4"/>
  <c r="L343" i="4"/>
  <c r="L342" i="4"/>
  <c r="L348" i="4"/>
  <c r="L350" i="4"/>
  <c r="L345" i="4"/>
  <c r="L346" i="4"/>
  <c r="L331" i="4"/>
  <c r="L347" i="4"/>
  <c r="L336" i="4"/>
  <c r="L352" i="4"/>
  <c r="L353" i="4"/>
  <c r="L356" i="4"/>
  <c r="F60" i="40"/>
  <c r="F63" i="40"/>
  <c r="AJ4" i="38"/>
  <c r="F52" i="40"/>
  <c r="E52" i="2"/>
  <c r="F52" i="2"/>
  <c r="M52" i="2"/>
  <c r="L52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L360" i="4" l="1"/>
  <c r="N54" i="2"/>
  <c r="AR2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<sst xmlns="http://schemas.openxmlformats.org/spreadsheetml/2006/main" count="10068" uniqueCount="1963">
  <si>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</si>
  <si>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</si>
  <si>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</si>
  <si>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</si>
  <si>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</si>
  <si>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</si>
  <si>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</si>
  <si>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</si>
  <si>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</si>
  <si>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</si>
  <si>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</si>
  <si>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</si>
  <si>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</si>
  <si>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</si>
  <si>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</si>
  <si>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</si>
  <si>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</si>
  <si>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</si>
  <si>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</si>
  <si>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</si>
  <si>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</si>
  <si>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</si>
  <si>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</si>
  <si>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</si>
  <si>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</si>
  <si>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</si>
  <si>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</si>
  <si>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</si>
  <si>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</si>
  <si>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</si>
  <si>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</si>
  <si>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</si>
  <si>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</si>
  <si>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</si>
  <si>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</si>
  <si>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</si>
  <si>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</si>
  <si>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</si>
  <si>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</si>
  <si>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</si>
  <si>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</si>
  <si>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</si>
  <si>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</si>
  <si>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</si>
  <si>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</si>
  <si>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</si>
  <si>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</si>
  <si>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</si>
  <si>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</si>
  <si>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</si>
  <si>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</si>
  <si>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</si>
  <si>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</si>
  <si>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</si>
  <si>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</si>
  <si>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</si>
  <si>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</si>
  <si>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</si>
  <si>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</si>
  <si>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</si>
  <si>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</si>
  <si>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</si>
  <si>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</si>
  <si>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</si>
  <si>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</si>
  <si>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</si>
  <si>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</si>
  <si>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</si>
  <si>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</si>
  <si>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</si>
  <si>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</si>
  <si>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</si>
  <si>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</si>
  <si>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</si>
  <si>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</si>
  <si>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</si>
  <si>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</si>
  <si>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</si>
  <si>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</si>
  <si>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</si>
  <si>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</si>
  <si>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</si>
  <si>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</si>
  <si>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</si>
  <si>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</si>
  <si>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</si>
  <si>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</si>
  <si>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</si>
  <si>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</si>
  <si>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</si>
  <si>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</si>
  <si>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</si>
  <si>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</si>
  <si>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</si>
  <si>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</si>
  <si>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</si>
  <si>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</si>
  <si>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</si>
  <si>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</si>
  <si>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</si>
  <si>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</si>
  <si>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</si>
  <si>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</si>
  <si>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</si>
  <si>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</si>
  <si>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</si>
  <si>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</si>
  <si>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</si>
  <si>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</si>
  <si>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</si>
  <si>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</si>
  <si>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</si>
  <si>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</si>
  <si>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</si>
  <si>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</si>
  <si>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</si>
  <si>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</si>
  <si>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</si>
  <si>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</si>
  <si>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</si>
  <si>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</si>
  <si>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</si>
  <si>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</si>
  <si>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</si>
  <si>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</si>
  <si>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</si>
  <si>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</si>
  <si>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</si>
  <si>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</si>
  <si>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</si>
  <si>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</si>
  <si>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</si>
  <si>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</si>
  <si>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</si>
  <si>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</si>
  <si>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</si>
  <si>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</si>
  <si>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</si>
  <si>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</si>
  <si>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</si>
  <si>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</si>
  <si>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</si>
  <si>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</si>
  <si>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</si>
  <si>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</si>
  <si>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</si>
  <si>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</si>
  <si>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</si>
  <si>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</si>
  <si>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</si>
  <si>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</si>
  <si>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</si>
  <si>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</si>
  <si>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</si>
  <si>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</si>
  <si>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</si>
  <si>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</si>
  <si>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</si>
  <si>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</si>
  <si>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</si>
  <si>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</si>
  <si>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</si>
  <si>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</si>
  <si>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</si>
  <si>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</si>
  <si>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</si>
  <si>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</si>
  <si>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</si>
  <si>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</si>
  <si>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</si>
  <si>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</si>
  <si>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</si>
  <si>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</si>
  <si>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</si>
  <si>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</si>
  <si>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</si>
  <si>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</si>
  <si>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</si>
  <si>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</si>
  <si>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</si>
  <si>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</si>
  <si>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</si>
  <si>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</si>
  <si>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</si>
  <si>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</si>
  <si>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</si>
  <si>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</si>
  <si>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</si>
  <si>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</si>
  <si>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</si>
  <si>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</si>
  <si>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</si>
  <si>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</si>
  <si>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</si>
  <si>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</si>
  <si>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</si>
  <si>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</si>
  <si>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</si>
  <si>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</si>
  <si>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</si>
  <si>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</si>
  <si>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</si>
  <si>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</si>
  <si>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</si>
  <si>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</si>
  <si>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</si>
  <si>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</si>
  <si>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</si>
  <si>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</si>
  <si>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</si>
  <si>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</si>
  <si>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</si>
  <si>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</si>
  <si>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</si>
  <si>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</si>
  <si>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</si>
  <si>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</si>
  <si>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</si>
  <si>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</si>
  <si>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</si>
  <si>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</si>
  <si>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</si>
  <si>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</si>
  <si>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</si>
  <si>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</si>
  <si>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</si>
  <si>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</si>
  <si>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</si>
  <si>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</si>
  <si>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</si>
  <si>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</si>
  <si>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</si>
  <si>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</si>
  <si>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</si>
  <si>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</si>
  <si>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</si>
  <si>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</si>
  <si>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</si>
  <si>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</si>
  <si>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</si>
  <si>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</si>
  <si>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</si>
  <si>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</si>
  <si>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</si>
  <si>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</si>
  <si>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</si>
  <si>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</si>
  <si>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</si>
  <si>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</si>
  <si>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</si>
  <si>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</si>
  <si>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</si>
  <si>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</si>
  <si>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</si>
  <si>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</si>
  <si>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</si>
  <si>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</si>
  <si>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</si>
  <si>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</si>
  <si>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</si>
  <si>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</si>
  <si>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</si>
  <si>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</si>
  <si>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</si>
  <si>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</si>
  <si>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</si>
  <si>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</si>
  <si>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</si>
  <si>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</si>
  <si>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</si>
  <si>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</si>
  <si>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</si>
  <si>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</si>
  <si>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</si>
  <si>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</si>
  <si>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</si>
  <si>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</si>
  <si>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</si>
  <si>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</si>
  <si>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</si>
  <si>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</si>
  <si>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</si>
  <si>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</si>
  <si>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</si>
  <si>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</si>
  <si>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</si>
  <si>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</si>
  <si>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</si>
  <si>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</si>
  <si>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</si>
  <si>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</si>
  <si>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</si>
  <si>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</si>
  <si>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</si>
  <si>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</si>
  <si>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</si>
  <si>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</si>
  <si>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</si>
  <si>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</si>
  <si>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</si>
  <si>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</si>
  <si>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</si>
  <si>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</si>
  <si>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</si>
  <si>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</si>
  <si>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</si>
  <si>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</si>
  <si>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</si>
  <si>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</si>
  <si>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</si>
  <si>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</si>
  <si>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</si>
  <si>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</si>
  <si>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</si>
  <si>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</si>
  <si>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</si>
  <si>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</si>
  <si>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</si>
  <si>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</si>
  <si>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</si>
  <si>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</si>
  <si>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</si>
  <si>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</si>
  <si>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</si>
  <si>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</si>
  <si>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</si>
  <si>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</si>
  <si>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</si>
  <si>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</si>
  <si>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</si>
  <si>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</si>
  <si>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</si>
  <si>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</si>
  <si>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</si>
  <si>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</si>
  <si>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</si>
  <si>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</si>
  <si>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</si>
  <si>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</si>
  <si>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</si>
  <si>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</si>
  <si>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</si>
  <si>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</si>
  <si>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</si>
  <si>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</si>
  <si>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</si>
  <si>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</si>
  <si>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</si>
  <si>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</si>
  <si>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</si>
  <si>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</si>
  <si>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</si>
  <si>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</si>
  <si>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</si>
  <si>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</si>
  <si>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</si>
  <si>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</si>
  <si>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</si>
  <si>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</si>
  <si>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</si>
  <si>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</si>
  <si>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</si>
  <si>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</si>
  <si>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</si>
  <si>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</si>
  <si>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</si>
  <si>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</si>
  <si>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</si>
  <si>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</si>
  <si>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</si>
  <si>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</si>
  <si>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</si>
  <si>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</si>
  <si>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</si>
  <si>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</si>
  <si>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</si>
  <si>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</si>
  <si>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</si>
  <si>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</si>
  <si>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</si>
  <si>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</si>
  <si>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</si>
  <si>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</si>
  <si>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</si>
  <si>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</si>
  <si>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</si>
  <si>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</si>
  <si>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</si>
  <si>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</si>
  <si>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</si>
  <si>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</si>
  <si>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</si>
  <si>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</si>
  <si>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</si>
  <si>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</si>
  <si>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</si>
  <si>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</si>
  <si>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</si>
  <si>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</si>
  <si>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</si>
  <si>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</si>
  <si>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</si>
  <si>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</si>
  <si>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</si>
  <si>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</si>
  <si>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</si>
  <si>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</si>
  <si>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</si>
  <si>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</si>
  <si>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</si>
  <si>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</si>
  <si>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</si>
  <si>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</si>
  <si>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</si>
  <si>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</si>
  <si>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</si>
  <si>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</si>
  <si>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</si>
  <si>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</si>
  <si>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</si>
  <si>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</si>
  <si>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</si>
  <si>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</si>
  <si>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</si>
  <si>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</si>
  <si>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</si>
  <si>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</si>
  <si>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</si>
  <si>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</si>
  <si>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</si>
  <si>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</si>
  <si>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</si>
  <si>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</si>
  <si>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</si>
  <si>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</si>
  <si>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</si>
  <si>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</si>
  <si>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</si>
  <si>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</si>
  <si>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</si>
  <si>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</si>
  <si>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</si>
  <si>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</si>
  <si>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</si>
  <si>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</si>
  <si>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</si>
  <si>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</si>
  <si>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</si>
  <si>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</si>
  <si>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</si>
  <si>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</si>
  <si>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</si>
  <si>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</si>
  <si>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</si>
  <si>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</si>
  <si>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</si>
  <si>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</si>
  <si>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</si>
  <si>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</si>
  <si>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</si>
  <si>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</si>
  <si>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</si>
  <si>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</si>
  <si>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</si>
  <si>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</si>
  <si>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</si>
  <si>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</si>
  <si>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</si>
  <si>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</si>
  <si>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</si>
  <si>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</si>
  <si>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</si>
  <si>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</si>
  <si>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</si>
  <si>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</si>
  <si>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</si>
  <si>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</si>
  <si>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</si>
  <si>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</si>
  <si>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</si>
  <si>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</si>
  <si>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</si>
  <si>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</si>
  <si>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</si>
  <si>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</si>
  <si>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</si>
  <si>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</si>
  <si>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</si>
  <si>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</si>
  <si>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</si>
  <si>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</si>
  <si>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</si>
  <si>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</si>
  <si>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</si>
  <si>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</si>
  <si>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</si>
  <si>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</si>
  <si>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</si>
  <si>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</si>
  <si>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</si>
  <si>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</si>
  <si>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</si>
  <si>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</si>
  <si>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</si>
  <si>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</si>
  <si>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</si>
  <si>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</si>
  <si>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</si>
  <si>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</si>
  <si>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</si>
  <si>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</si>
  <si>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</si>
  <si>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</si>
  <si>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</si>
  <si>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</si>
  <si>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</si>
  <si>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</si>
  <si>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</si>
  <si>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</si>
  <si>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</si>
  <si>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</si>
  <si>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</si>
  <si>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</si>
  <si>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</si>
  <si>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</si>
  <si>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</si>
  <si>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</si>
  <si>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</si>
  <si>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</si>
  <si>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</si>
  <si>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</si>
  <si>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</si>
  <si>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</si>
  <si>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</si>
  <si>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</si>
  <si>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</si>
  <si>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</si>
  <si>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</si>
  <si>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</si>
  <si>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</si>
  <si>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</si>
  <si>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</si>
  <si>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</si>
  <si>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</si>
  <si>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</si>
  <si>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</si>
  <si>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</si>
  <si>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</si>
  <si>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</si>
  <si>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</si>
  <si>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</si>
  <si>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</si>
  <si>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</si>
  <si>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</si>
  <si>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</si>
  <si>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</si>
  <si>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</si>
  <si>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</si>
  <si>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</si>
  <si>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</si>
  <si>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</si>
  <si>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</si>
  <si>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</si>
  <si>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</si>
  <si>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</si>
  <si>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</si>
  <si>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</si>
  <si>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</si>
  <si>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</si>
  <si>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</si>
  <si>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</si>
  <si>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</si>
  <si>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</si>
  <si>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</si>
  <si>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</si>
  <si>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</si>
  <si>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</si>
  <si>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</si>
  <si>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</si>
  <si>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</si>
  <si>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</si>
  <si>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</si>
  <si>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</si>
  <si>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</si>
  <si>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</si>
  <si>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</si>
  <si>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</si>
  <si>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</si>
  <si>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</si>
  <si>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</si>
  <si>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</si>
  <si>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</si>
  <si>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</si>
  <si>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</si>
  <si>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</si>
  <si>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</si>
  <si>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</si>
  <si>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</si>
  <si>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</si>
  <si>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</si>
  <si>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</si>
  <si>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</si>
  <si>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</si>
  <si>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</si>
  <si>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</si>
  <si>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</si>
  <si>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</si>
  <si>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</si>
  <si>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</si>
  <si>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</si>
  <si>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</si>
  <si>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</si>
  <si>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</si>
  <si>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</si>
  <si>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</si>
  <si>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</si>
  <si>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</si>
  <si>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</si>
  <si>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</si>
  <si>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</si>
  <si>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</si>
  <si>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</si>
  <si>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</si>
  <si>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</si>
  <si>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</si>
  <si>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</si>
  <si>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</si>
  <si>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</si>
  <si>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</si>
  <si>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</si>
  <si>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</si>
  <si>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</si>
  <si>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</si>
  <si>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</si>
  <si>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</si>
  <si>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</si>
  <si>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</si>
  <si>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</si>
  <si>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</si>
  <si>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</si>
  <si>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</si>
  <si>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</si>
  <si>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</si>
  <si>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</si>
  <si>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</si>
  <si>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</si>
  <si>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</si>
  <si>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</si>
  <si>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</si>
  <si>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</si>
  <si>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</si>
  <si>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</si>
  <si>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</si>
  <si>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</si>
  <si>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</si>
  <si>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</si>
  <si>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</si>
  <si>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</si>
  <si>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</si>
  <si>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</si>
  <si>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</si>
  <si>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</si>
  <si>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</si>
  <si>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</si>
  <si>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</si>
  <si>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</si>
  <si>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</si>
  <si>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</si>
  <si>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</si>
  <si>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</si>
  <si>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</si>
  <si>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</si>
  <si>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</si>
  <si>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</si>
  <si>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</si>
  <si>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</si>
  <si>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</si>
  <si>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</si>
  <si>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</si>
  <si>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</si>
  <si>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</si>
  <si>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</si>
  <si>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</si>
  <si>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</si>
  <si>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</si>
  <si>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</si>
  <si>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</si>
  <si>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</si>
  <si>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</si>
  <si>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</si>
  <si>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</si>
  <si>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</si>
  <si>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</si>
  <si>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</si>
  <si>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</si>
  <si>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</si>
  <si>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</si>
  <si>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</si>
  <si>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</si>
  <si>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</si>
  <si>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</si>
  <si>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</si>
  <si>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</si>
  <si>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</si>
  <si>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</si>
  <si>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</si>
  <si>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</si>
  <si>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</si>
  <si>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</si>
  <si>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</si>
  <si>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</si>
  <si>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</si>
  <si>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</si>
  <si>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</si>
  <si>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</si>
  <si>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</si>
  <si>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</si>
  <si>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</si>
  <si>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</si>
  <si>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</si>
  <si>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</si>
  <si>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</si>
  <si>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</si>
  <si>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</si>
  <si>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</si>
  <si>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</si>
  <si>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</si>
  <si>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</si>
  <si>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</si>
  <si>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</si>
  <si>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</si>
  <si>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</si>
  <si>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</si>
  <si>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</si>
  <si>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</si>
  <si>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</si>
  <si>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</si>
  <si>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</si>
  <si>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</si>
  <si>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</si>
  <si>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</si>
  <si>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</si>
  <si>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</si>
  <si>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</si>
  <si>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</si>
  <si>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</si>
  <si>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</si>
  <si>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</si>
  <si>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</si>
  <si>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</si>
  <si>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</si>
  <si>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</si>
  <si>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</si>
  <si>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</si>
  <si>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</si>
  <si>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</si>
  <si>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</si>
  <si>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</si>
  <si>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</si>
  <si>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</si>
  <si>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</si>
  <si>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</si>
  <si>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</si>
  <si>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</si>
  <si>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</si>
  <si>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</si>
  <si>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</si>
  <si>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</si>
  <si>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</si>
  <si>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</si>
  <si>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</si>
  <si>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</si>
  <si>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</si>
  <si>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</si>
  <si>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</si>
  <si>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</si>
  <si>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</si>
  <si>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</si>
  <si>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</si>
  <si>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</si>
  <si>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</si>
  <si>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</si>
  <si>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</si>
  <si>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</si>
  <si>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</si>
  <si>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</si>
  <si>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</si>
  <si>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</si>
  <si>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</si>
  <si>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</si>
  <si>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</si>
  <si>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</si>
  <si>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</si>
  <si>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</si>
  <si>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</si>
  <si>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</si>
  <si>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</si>
  <si>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</si>
  <si>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</si>
  <si>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</si>
  <si>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</si>
  <si>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</si>
  <si>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</si>
  <si>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</si>
  <si>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</si>
  <si>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</si>
  <si>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</si>
  <si>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</si>
  <si>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</si>
  <si>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</si>
  <si>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</si>
  <si>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</si>
  <si>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</si>
  <si>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</si>
  <si>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</si>
  <si>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</si>
  <si>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</si>
  <si>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</si>
  <si>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</si>
  <si>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</si>
  <si>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</si>
  <si>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</si>
  <si>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</si>
  <si>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</si>
  <si>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</si>
  <si>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</si>
  <si>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</si>
  <si>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</si>
  <si>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</si>
  <si>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</si>
  <si>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</si>
  <si>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</si>
  <si>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</si>
  <si>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</si>
  <si>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</si>
  <si>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</si>
  <si>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</si>
  <si>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</si>
  <si>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</si>
  <si>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</si>
  <si>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</si>
  <si>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</si>
  <si>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</si>
  <si>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</si>
  <si>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</si>
  <si>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</si>
  <si>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</si>
  <si>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</si>
  <si>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</si>
  <si>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</si>
  <si>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</si>
  <si>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</si>
  <si>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</si>
  <si>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</si>
  <si>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</si>
  <si>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</si>
  <si>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</si>
  <si>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</si>
  <si>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</si>
  <si>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</si>
  <si>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</si>
  <si>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</si>
  <si>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</si>
  <si>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</si>
  <si>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</si>
  <si>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</si>
  <si>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</si>
  <si>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</si>
  <si>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</si>
  <si>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</si>
  <si>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</si>
  <si>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</si>
  <si>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</si>
  <si>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</si>
  <si>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</si>
  <si>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</si>
  <si>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</si>
  <si>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</si>
  <si>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</si>
  <si>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</si>
  <si>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</si>
  <si>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</si>
  <si>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</si>
  <si>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</si>
  <si>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</si>
  <si>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</si>
  <si>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</si>
  <si>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</si>
  <si>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</si>
  <si>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</si>
  <si>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</si>
  <si>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</si>
  <si>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</si>
  <si>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</si>
  <si>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</si>
  <si>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</si>
  <si>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</si>
  <si>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</si>
  <si>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</si>
  <si>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</si>
  <si>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</si>
  <si>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</si>
  <si>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</si>
  <si>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</si>
  <si>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</si>
  <si>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</si>
  <si>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</si>
  <si>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</si>
  <si>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</si>
  <si>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</si>
  <si>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</si>
  <si>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</si>
  <si>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</si>
  <si>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</si>
  <si>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</si>
  <si>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</si>
  <si>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</si>
  <si>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</si>
  <si>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</si>
  <si>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</si>
  <si>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</si>
  <si>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</si>
  <si>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</si>
  <si>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</si>
  <si>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</si>
  <si>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</si>
  <si>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</si>
  <si>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</si>
  <si>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</si>
  <si>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</si>
  <si>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</si>
  <si>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</si>
  <si>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</si>
  <si>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</si>
  <si>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</si>
  <si>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</si>
  <si>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</si>
  <si>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</si>
  <si>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</si>
  <si>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</si>
  <si>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</si>
  <si>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</si>
  <si>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</si>
  <si>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</si>
  <si>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</si>
  <si>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</si>
  <si>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</si>
  <si>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</si>
  <si>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</si>
  <si>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</si>
  <si>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</si>
  <si>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</si>
  <si>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</si>
  <si>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</si>
  <si>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</si>
  <si>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</si>
  <si>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</si>
  <si>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</si>
  <si>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</si>
  <si>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</si>
  <si>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</si>
  <si>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</si>
  <si>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</si>
  <si>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</si>
  <si>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</si>
  <si>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</si>
  <si>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</si>
  <si>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</si>
  <si>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</si>
  <si>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</si>
  <si>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</si>
  <si>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</si>
  <si>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</si>
  <si>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</si>
  <si>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</si>
  <si>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</si>
  <si>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</si>
  <si>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</si>
  <si>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</si>
  <si>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</si>
  <si>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</si>
  <si>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</si>
  <si>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</si>
  <si>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</si>
  <si>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</si>
  <si>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</si>
  <si>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</si>
  <si>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</si>
  <si>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</si>
  <si>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</si>
  <si>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</si>
  <si>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</si>
  <si>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</si>
  <si>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</si>
  <si>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</si>
  <si>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</si>
  <si>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</si>
  <si>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</si>
  <si>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</si>
  <si>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</si>
  <si>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</si>
  <si>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</si>
  <si>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</si>
  <si>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</si>
  <si>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</si>
  <si>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</si>
  <si>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</si>
  <si>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</si>
  <si>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</si>
  <si>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</si>
  <si>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</si>
  <si>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</si>
  <si>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</si>
  <si>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</si>
  <si>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</si>
  <si>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</si>
  <si>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</si>
  <si>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</si>
  <si>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</si>
  <si>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</si>
  <si>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</si>
  <si>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</si>
  <si>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</si>
  <si>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</si>
  <si>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</si>
  <si>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</si>
  <si>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</si>
  <si>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</si>
  <si>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</si>
  <si>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</si>
  <si>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</si>
  <si>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</si>
  <si>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</si>
  <si>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</si>
  <si>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</si>
  <si>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</si>
  <si>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</si>
  <si>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</si>
  <si>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</si>
  <si>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</si>
  <si>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</si>
  <si>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</si>
  <si>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</si>
  <si>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</si>
  <si>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</si>
  <si>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</si>
  <si>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</si>
  <si>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</si>
  <si>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</si>
  <si>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</si>
  <si>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</si>
  <si>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</si>
  <si>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</si>
  <si>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</si>
  <si>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</si>
  <si>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</si>
  <si>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</si>
  <si>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</si>
  <si>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</si>
  <si>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</si>
  <si>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</si>
  <si>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</si>
  <si>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</si>
  <si>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</si>
  <si>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</si>
  <si>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</si>
  <si>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</si>
  <si>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</si>
  <si>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</si>
  <si>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</si>
  <si>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</si>
  <si>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</si>
  <si>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</si>
  <si>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</si>
  <si>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</si>
  <si>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</si>
  <si>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</si>
  <si>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</si>
  <si>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</si>
  <si>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</si>
  <si>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</si>
  <si>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</si>
  <si>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</si>
  <si>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</si>
  <si>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</si>
  <si>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</si>
  <si>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</si>
  <si>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</si>
  <si>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</si>
  <si>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</si>
  <si>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</si>
  <si>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</si>
  <si>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</si>
  <si>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</si>
  <si>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</si>
  <si>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</si>
  <si>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</si>
  <si>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</si>
  <si>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</si>
  <si>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</si>
  <si>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</si>
  <si>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</si>
  <si>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</si>
  <si>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</si>
  <si>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</si>
  <si>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</si>
  <si>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</si>
  <si>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</si>
  <si>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</si>
  <si>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</si>
  <si>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</si>
  <si>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</si>
  <si>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</si>
  <si>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</si>
  <si>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</si>
  <si>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</si>
  <si>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</si>
  <si>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</si>
  <si>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</si>
  <si>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</si>
  <si>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</si>
  <si>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</si>
  <si>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</si>
  <si>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</si>
  <si>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</si>
  <si>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</si>
  <si>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</si>
  <si>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</si>
  <si>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</si>
  <si>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</si>
  <si>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</si>
  <si>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</si>
  <si>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</si>
  <si>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</si>
  <si>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</si>
  <si>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</si>
  <si>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</si>
  <si>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</si>
  <si>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</si>
  <si>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</si>
  <si>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</si>
  <si>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</si>
  <si>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</si>
  <si>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</si>
  <si>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</si>
  <si>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</si>
  <si>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</si>
  <si>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</si>
  <si>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</si>
  <si>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</si>
  <si>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</si>
  <si>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</si>
  <si>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</si>
  <si>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</si>
  <si>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</si>
  <si>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</si>
  <si>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</si>
  <si>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</si>
  <si>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</si>
  <si>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</si>
  <si>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</si>
  <si>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</si>
  <si>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</si>
  <si>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</si>
  <si>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</si>
  <si>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</si>
  <si>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</si>
  <si>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</si>
  <si>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</si>
  <si>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</si>
  <si>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</si>
  <si>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</si>
  <si>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</si>
  <si>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</si>
  <si>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</si>
  <si>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</si>
  <si>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</si>
  <si>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</si>
  <si>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</si>
  <si>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</si>
  <si>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</si>
  <si>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</si>
  <si>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</si>
  <si>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</si>
  <si>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</si>
  <si>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</si>
  <si>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</si>
  <si>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</si>
  <si>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</si>
  <si>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</si>
  <si>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</si>
  <si>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</si>
  <si>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</si>
  <si>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</si>
  <si>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</si>
  <si>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</si>
  <si>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</si>
  <si>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</si>
  <si>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</si>
  <si>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</si>
  <si>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</si>
  <si>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</si>
  <si>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</si>
  <si>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</si>
  <si>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</si>
  <si>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</si>
  <si>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</si>
  <si>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</si>
  <si>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</si>
  <si>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</si>
  <si>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</si>
  <si>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</si>
  <si>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</si>
  <si>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</si>
  <si>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</si>
  <si>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</si>
  <si>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</si>
  <si>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</si>
  <si>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</si>
  <si>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</si>
  <si>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</si>
  <si>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</si>
  <si>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</si>
  <si>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</si>
  <si>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</si>
  <si>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</si>
  <si>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</si>
  <si>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</si>
  <si>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</si>
  <si>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</si>
  <si>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</si>
  <si>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</si>
  <si>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</si>
  <si>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</si>
  <si>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</si>
  <si>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</si>
  <si>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</si>
  <si>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</si>
  <si>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</si>
  <si>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</si>
  <si>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</si>
  <si>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</si>
  <si>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</si>
  <si>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</si>
  <si>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</si>
  <si>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</si>
  <si>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</si>
  <si>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</si>
  <si>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</si>
  <si>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</si>
  <si>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</si>
  <si>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</si>
  <si>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</si>
  <si>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</si>
  <si>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</si>
  <si>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</si>
  <si>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</si>
  <si>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</si>
  <si>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</si>
  <si>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</si>
  <si>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</si>
  <si>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</si>
  <si>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</si>
  <si>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</si>
  <si>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</si>
  <si>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</si>
  <si>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</si>
  <si>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</si>
  <si>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</si>
  <si>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</si>
  <si>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</si>
  <si>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</si>
  <si>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</si>
  <si>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</si>
  <si>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</si>
  <si>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</si>
  <si>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</si>
  <si>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</si>
  <si>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</si>
  <si>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</si>
  <si>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</si>
  <si>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</si>
  <si>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</si>
  <si>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</si>
  <si>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</si>
  <si>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</si>
  <si>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</si>
  <si>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</si>
  <si>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</si>
  <si>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</si>
  <si>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</si>
  <si>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</si>
  <si>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</si>
  <si>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</si>
  <si>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</si>
  <si>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</si>
  <si>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</si>
  <si>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</si>
  <si>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</si>
  <si>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</si>
  <si>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</si>
  <si>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</si>
  <si>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</si>
  <si>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</si>
  <si>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</si>
  <si>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</si>
  <si>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</si>
  <si>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</si>
  <si>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</si>
  <si>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</si>
  <si>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</si>
  <si>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</si>
  <si>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</si>
  <si>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</si>
  <si>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</si>
  <si>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</si>
  <si>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</si>
  <si>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</si>
  <si>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</si>
  <si>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</si>
  <si>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</si>
  <si>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</si>
  <si>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</si>
  <si>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</si>
  <si>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</si>
  <si>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</si>
  <si>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</si>
  <si>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</si>
  <si>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</si>
  <si>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</si>
  <si>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</si>
  <si>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</si>
  <si>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</si>
  <si>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</si>
  <si>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</si>
  <si>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</si>
  <si>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</si>
  <si>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</si>
  <si>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</si>
  <si>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</si>
  <si>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</si>
  <si>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</si>
  <si>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</si>
  <si>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</si>
  <si>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</si>
  <si>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</si>
  <si>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</si>
  <si>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</si>
  <si>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</si>
  <si>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</si>
  <si>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</si>
  <si>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</si>
  <si>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</si>
  <si>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</si>
  <si>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</si>
  <si>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</si>
  <si>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</si>
  <si>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</si>
  <si>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</si>
  <si>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</si>
  <si>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</si>
  <si>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</si>
  <si>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</si>
  <si>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</si>
  <si>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</si>
  <si>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</si>
  <si>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</si>
  <si>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</si>
  <si>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</si>
  <si>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</si>
  <si>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</si>
  <si>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</si>
  <si>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</si>
  <si>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</si>
  <si>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</si>
  <si>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</si>
  <si>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</si>
  <si>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</si>
  <si>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</si>
  <si>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</si>
  <si>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</si>
  <si>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</si>
  <si>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</si>
  <si>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</si>
  <si>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</si>
  <si>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</si>
  <si>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</si>
  <si>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</si>
  <si>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</si>
  <si>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</si>
  <si>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</si>
  <si>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</si>
  <si>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</si>
  <si>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</si>
  <si>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</si>
  <si>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</si>
  <si>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</si>
  <si>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</si>
  <si>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</si>
  <si>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</si>
  <si>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</si>
  <si>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</si>
  <si>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</si>
  <si>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</si>
  <si>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</si>
  <si>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</si>
  <si>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</si>
  <si>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</si>
  <si>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</si>
  <si>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</si>
  <si>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</si>
  <si>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</si>
  <si>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</si>
  <si>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</si>
  <si>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</si>
  <si>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</si>
  <si>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</si>
  <si>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</si>
  <si>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</si>
  <si>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</si>
  <si>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</si>
  <si>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</si>
  <si>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</si>
  <si>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</si>
  <si>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</si>
  <si>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</si>
  <si>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</si>
  <si>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</si>
  <si>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</si>
  <si>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</si>
  <si>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</si>
  <si>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</si>
  <si>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</si>
  <si>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</si>
  <si>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</si>
  <si>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</si>
  <si>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</si>
  <si>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</si>
  <si>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</si>
  <si>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</si>
  <si>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</si>
  <si>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</si>
  <si>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</si>
  <si>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</si>
  <si>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</si>
  <si>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</si>
  <si>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</si>
  <si>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</si>
  <si>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</si>
  <si>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</si>
  <si>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</si>
  <si>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</si>
  <si>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</si>
  <si>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</si>
  <si>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</si>
  <si>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</si>
  <si>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</si>
  <si>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</si>
  <si>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</si>
  <si>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</si>
  <si>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</si>
  <si>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</si>
  <si>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</si>
  <si>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</si>
  <si>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</si>
  <si>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</si>
  <si>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</si>
  <si>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</si>
  <si>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</si>
  <si>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</si>
  <si>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</si>
  <si>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</si>
  <si>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</si>
  <si>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</si>
  <si>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</si>
  <si>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</si>
  <si>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</si>
  <si>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</si>
  <si>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</si>
  <si>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</si>
  <si>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</si>
  <si>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</si>
  <si>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</si>
  <si>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</si>
  <si>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</si>
  <si>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</si>
  <si>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</si>
  <si>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</si>
  <si>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</si>
  <si>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</si>
  <si>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</si>
  <si>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</si>
  <si>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</si>
  <si>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</si>
  <si>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</si>
  <si>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</si>
  <si>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</si>
  <si>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</si>
  <si>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</si>
  <si>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</si>
  <si>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</si>
  <si>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</si>
  <si>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</si>
  <si>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</si>
  <si>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</si>
  <si>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</si>
  <si>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</si>
  <si>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</si>
  <si>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</si>
  <si>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</si>
  <si>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</si>
  <si>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</si>
  <si>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</si>
  <si>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</si>
  <si>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</si>
  <si>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</si>
  <si>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</si>
  <si>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</si>
  <si>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</si>
  <si>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</si>
  <si>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</si>
  <si>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</si>
  <si>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</si>
  <si>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</si>
  <si>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</si>
  <si>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</si>
  <si>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</si>
  <si>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</si>
  <si>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</si>
  <si>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</si>
  <si>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</si>
  <si>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</si>
  <si>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</si>
  <si>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</si>
  <si>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</si>
  <si>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</si>
  <si>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</si>
  <si>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</si>
  <si>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</si>
  <si>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</si>
  <si>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</si>
  <si>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</si>
  <si>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</si>
  <si>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</si>
  <si>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</si>
  <si>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</si>
  <si>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</si>
  <si>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</si>
  <si>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</si>
  <si>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</si>
  <si>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</si>
  <si>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</si>
  <si>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</si>
  <si>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</si>
  <si>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</si>
  <si>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</si>
  <si>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</si>
  <si>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</si>
  <si>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</si>
  <si>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</si>
  <si>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</si>
  <si>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</si>
  <si>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</si>
  <si>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</si>
  <si>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</si>
  <si>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</si>
  <si>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</si>
  <si>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</si>
  <si>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</si>
  <si>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</si>
  <si>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</si>
  <si>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</si>
  <si>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</si>
  <si>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</si>
  <si>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</si>
  <si>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</si>
  <si>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</si>
  <si>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</si>
  <si>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</si>
  <si>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</si>
  <si>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</si>
  <si>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</si>
  <si>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</si>
  <si>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</si>
  <si>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</si>
  <si>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</si>
  <si>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</si>
  <si>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</si>
  <si>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</si>
  <si>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</si>
  <si>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</si>
  <si>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</si>
  <si>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</si>
  <si>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</si>
  <si>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</si>
  <si>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</si>
  <si>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</si>
  <si>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</si>
  <si>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</si>
  <si>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</si>
  <si>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</si>
  <si>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</si>
  <si>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</si>
  <si>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</si>
  <si>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</si>
  <si>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</si>
  <si>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</si>
  <si>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</si>
  <si>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</si>
  <si>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</si>
  <si>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</si>
  <si>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</si>
  <si>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</si>
  <si>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</si>
  <si>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</si>
  <si>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</si>
  <si>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</si>
  <si>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</si>
  <si>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</si>
  <si>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</si>
  <si>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</si>
  <si>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</si>
  <si>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</si>
  <si>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</si>
  <si>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</si>
  <si>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</si>
  <si>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</si>
  <si>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</si>
  <si>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</si>
  <si>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</si>
  <si>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</si>
  <si>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</si>
  <si>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</si>
  <si>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</si>
  <si>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</si>
  <si>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</si>
  <si>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</si>
  <si>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</si>
  <si>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</si>
  <si>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</si>
  <si>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</si>
  <si>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</si>
  <si>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</si>
  <si>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</si>
  <si>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</si>
  <si>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</si>
  <si>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</si>
  <si>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</si>
  <si>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</si>
  <si>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</si>
  <si>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</si>
  <si>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</si>
  <si>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</si>
  <si>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</si>
  <si>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</si>
  <si>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</si>
  <si>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</si>
  <si>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</si>
  <si>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</si>
  <si>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</si>
  <si>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</si>
  <si>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</si>
  <si>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</si>
  <si>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</si>
  <si>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</si>
  <si>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</si>
  <si>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</si>
  <si>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</si>
  <si>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</si>
  <si>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</si>
  <si>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</si>
  <si>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</si>
  <si>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</si>
  <si>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</si>
  <si>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</si>
  <si>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</si>
  <si>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</si>
  <si>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</si>
  <si>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</si>
  <si>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</si>
  <si>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</si>
  <si>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</si>
  <si>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</si>
  <si>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</si>
  <si>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</si>
  <si>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</si>
  <si>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</si>
  <si>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</si>
  <si>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</si>
  <si>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</si>
  <si>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</si>
  <si>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</si>
  <si>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</si>
  <si>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</si>
  <si>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</si>
  <si>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</si>
  <si>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</si>
  <si>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</si>
  <si>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</si>
  <si>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</si>
  <si>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</si>
  <si>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</si>
  <si>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</si>
  <si>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</si>
  <si>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</si>
  <si>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</si>
  <si>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</si>
  <si>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</si>
  <si>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</si>
  <si>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</si>
  <si>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</si>
  <si>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37-42</t>
  </si>
  <si>
    <t>Zebre v Cell C Sharks</t>
  </si>
  <si>
    <t>AJ Jacobs (RSA)</t>
  </si>
  <si>
    <t>Enrico Lucchin</t>
  </si>
  <si>
    <t>Cork (IRE)</t>
  </si>
  <si>
    <t>Belfast (IRE)</t>
  </si>
  <si>
    <t>Luca Rizzoli</t>
  </si>
  <si>
    <t>21-5</t>
  </si>
  <si>
    <t>20-37</t>
  </si>
  <si>
    <t>Eoghan Cross (IRE)</t>
  </si>
  <si>
    <t>Zebre v DHL Stormers</t>
  </si>
  <si>
    <t>Caputo Joey</t>
  </si>
  <si>
    <t>Latunipulu Latu</t>
  </si>
  <si>
    <t>Mazza Damiano</t>
  </si>
  <si>
    <t>Prisciantelli</t>
  </si>
  <si>
    <t>Geronimo</t>
  </si>
  <si>
    <t>Latunipulu</t>
  </si>
  <si>
    <t>Latu</t>
  </si>
  <si>
    <t>Latu LATUNIPULU</t>
  </si>
  <si>
    <t>Prisciantelli Geronimo</t>
  </si>
  <si>
    <t>Sanavia Alessio</t>
  </si>
  <si>
    <t>Teneggi Nicolò</t>
  </si>
  <si>
    <t>36-12</t>
  </si>
  <si>
    <t>Morne Ferreira (RSA)</t>
  </si>
  <si>
    <t>Geronimo PRISCIANTELLI</t>
  </si>
  <si>
    <t>19-38</t>
  </si>
  <si>
    <t>47-7</t>
  </si>
  <si>
    <t>Jacques Du Toit</t>
  </si>
  <si>
    <t>Giacomo Ferrari</t>
  </si>
  <si>
    <t>Ratko Jelic</t>
  </si>
  <si>
    <t>Jan Uys</t>
  </si>
  <si>
    <t>36-15</t>
  </si>
  <si>
    <t>Kvesic Matt</t>
  </si>
  <si>
    <t>Genovese Riccardo</t>
  </si>
  <si>
    <t>Kvesic</t>
  </si>
  <si>
    <t>Matt</t>
  </si>
  <si>
    <t>Matt KVESIC</t>
  </si>
  <si>
    <t>17-45</t>
  </si>
  <si>
    <t>Garcia Gonzalo (1999)</t>
  </si>
  <si>
    <t>Garcia Gonzalo (1984)</t>
  </si>
  <si>
    <t>Van Wyk Jacobus</t>
  </si>
  <si>
    <t>Adam Jones (WRU)</t>
  </si>
  <si>
    <t>21-24</t>
  </si>
  <si>
    <t>Zebre v RC Toulon</t>
  </si>
  <si>
    <t>35-19</t>
  </si>
  <si>
    <t>Adrien Marbot (FRA)</t>
  </si>
  <si>
    <t>Erich Cronjé</t>
  </si>
  <si>
    <t>Moscardi Matteo</t>
  </si>
  <si>
    <t>m di punizione</t>
  </si>
  <si>
    <t>Visser Dennis</t>
  </si>
  <si>
    <t>Federico Vedovelli (ITA)</t>
  </si>
  <si>
    <t>Aimee Barrett-Theron (RSA)</t>
  </si>
  <si>
    <t>Luc Ramos (FRA)</t>
  </si>
  <si>
    <t>11-34</t>
  </si>
  <si>
    <t>14-5</t>
  </si>
  <si>
    <t>24-28</t>
  </si>
  <si>
    <t>34-57</t>
  </si>
  <si>
    <t>50-8</t>
  </si>
  <si>
    <t>30-34</t>
  </si>
  <si>
    <t>78-12</t>
  </si>
  <si>
    <t>Johannesburg (RSA)</t>
  </si>
  <si>
    <t>Vodacom Bulls v Zebre</t>
  </si>
  <si>
    <t>50-35</t>
  </si>
  <si>
    <t>Pretoria (RSA)</t>
  </si>
  <si>
    <t>Emirates Lions v Zebre</t>
  </si>
  <si>
    <t>Zebre v Ealing Trailfinders</t>
  </si>
  <si>
    <t>Zebre v Sitav Rugby Lyons</t>
  </si>
  <si>
    <t>Zebre v Ulster Rugby</t>
  </si>
  <si>
    <t>Zebre v Toyota Cheetahs</t>
  </si>
  <si>
    <t>Muster v Zebre</t>
  </si>
  <si>
    <t>Clara Munarini (ITA)</t>
  </si>
  <si>
    <t>Piacenza</t>
  </si>
  <si>
    <t>20-26</t>
  </si>
  <si>
    <t>Giovanni Licata</t>
  </si>
  <si>
    <t>ZEBRE PARMA: 2023/24</t>
  </si>
  <si>
    <t>Bozzoni</t>
  </si>
  <si>
    <t>Cambriani</t>
  </si>
  <si>
    <t>Canali</t>
  </si>
  <si>
    <t>De Leeuw</t>
  </si>
  <si>
    <t>Di Bartolomeo</t>
  </si>
  <si>
    <t>Gregory</t>
  </si>
  <si>
    <t>Montemauri</t>
  </si>
  <si>
    <t>Paea</t>
  </si>
  <si>
    <t>Piantella</t>
  </si>
  <si>
    <t>Polledri</t>
  </si>
  <si>
    <t>Stavile</t>
  </si>
  <si>
    <t>Zocchi-Dommann</t>
  </si>
  <si>
    <t>Ben</t>
  </si>
  <si>
    <t>Dylan</t>
  </si>
  <si>
    <t>Scott</t>
  </si>
  <si>
    <t>Fetuli</t>
  </si>
  <si>
    <t>Nicola</t>
  </si>
  <si>
    <t>Jake</t>
  </si>
  <si>
    <t>Bautista</t>
  </si>
  <si>
    <t>Rugby Lyons</t>
  </si>
  <si>
    <t>Dylan DE LEEUW</t>
  </si>
  <si>
    <t>Matteo CANALI</t>
  </si>
  <si>
    <t>Nicola PIANTELLA</t>
  </si>
  <si>
    <t>Jake POLLEDRI</t>
  </si>
  <si>
    <t>Bautista STAVILE</t>
  </si>
  <si>
    <t>Filippo BOZZONI</t>
  </si>
  <si>
    <t>Giovanni MONTEMAURI</t>
  </si>
  <si>
    <t>Scott GREGORY</t>
  </si>
  <si>
    <t>Fetuli PAEA</t>
  </si>
  <si>
    <t>Ben CAMBRIANI</t>
  </si>
  <si>
    <t>Liam ZOCCHI-DOMMANN</t>
  </si>
  <si>
    <t>Federico CUMINETTI</t>
  </si>
  <si>
    <t>26-7</t>
  </si>
  <si>
    <t>Oyonnax Rugby</t>
  </si>
  <si>
    <t>38-33</t>
  </si>
  <si>
    <t>Rousselet Benoit (FRA)</t>
  </si>
  <si>
    <t>Paolo Buonfiglio</t>
  </si>
  <si>
    <t>Simone BRISIGHELLA</t>
  </si>
  <si>
    <t>Giovanni QUATTRINI</t>
  </si>
  <si>
    <t>giocatore Accademia</t>
  </si>
  <si>
    <t>Luca MORISI</t>
  </si>
  <si>
    <t>Morisi</t>
  </si>
  <si>
    <t>Thomas DOMINGUEZ</t>
  </si>
  <si>
    <t>33-29</t>
  </si>
  <si>
    <t>26-22</t>
  </si>
  <si>
    <t>Ruairidh Campbell (SCO)</t>
  </si>
  <si>
    <t>Filippo Russo (ITA)</t>
  </si>
  <si>
    <t>Geronimo Prisciantelli</t>
  </si>
  <si>
    <t>Nicholas GASPERINI</t>
  </si>
  <si>
    <t>Bradley HENDERSON</t>
  </si>
  <si>
    <t>2023/24</t>
  </si>
  <si>
    <t>tre gironi da 6</t>
  </si>
  <si>
    <t>36-40</t>
  </si>
  <si>
    <t>utlity back</t>
  </si>
  <si>
    <t>Stavile Bautista</t>
  </si>
  <si>
    <t>Gregory Scott</t>
  </si>
  <si>
    <t>Canali Matteo</t>
  </si>
  <si>
    <t>Dominguez Thomas</t>
  </si>
  <si>
    <t>Paea Fetuli</t>
  </si>
  <si>
    <t>Cambriani Ben</t>
  </si>
  <si>
    <t>Dominguez</t>
  </si>
  <si>
    <t>Thomas</t>
  </si>
  <si>
    <t>Ian Kelly (SCO)</t>
  </si>
  <si>
    <t>34-31</t>
  </si>
  <si>
    <t>De Leeuw Dylan</t>
  </si>
  <si>
    <t>Montemauri Giovanni</t>
  </si>
  <si>
    <t>Hollywoodbets Sharks</t>
  </si>
  <si>
    <t>29-54</t>
  </si>
  <si>
    <t>Peter Martin (IRE)</t>
  </si>
  <si>
    <t>12-10</t>
  </si>
  <si>
    <t>Morisi Luca</t>
  </si>
  <si>
    <t>22-22</t>
  </si>
  <si>
    <t>61-19</t>
  </si>
  <si>
    <t>15-33</t>
  </si>
  <si>
    <t>Jack Makepeace (ENG)</t>
  </si>
  <si>
    <t>Polledri Jake</t>
  </si>
  <si>
    <t>14-21</t>
  </si>
  <si>
    <t>Hamish Smales (ENG)</t>
  </si>
  <si>
    <t>36-14</t>
  </si>
  <si>
    <t>Benoit Rousselet (FRA)</t>
  </si>
  <si>
    <t>Luca Morisi</t>
  </si>
  <si>
    <t>van Schalkwyk 23 mete</t>
  </si>
  <si>
    <t>28-27</t>
  </si>
  <si>
    <t>Ian Davies &amp; Ben Whitehouse (WAL), 14 partite</t>
  </si>
  <si>
    <t>IRE</t>
  </si>
  <si>
    <t>N. IRE</t>
  </si>
  <si>
    <t>45-29</t>
  </si>
  <si>
    <t>Cork</t>
  </si>
  <si>
    <t>undicesimo centurione</t>
  </si>
  <si>
    <t>Kaifa Josh</t>
  </si>
  <si>
    <t>Taddei Samuele</t>
  </si>
  <si>
    <t>Kaifa</t>
  </si>
  <si>
    <t>Josh</t>
  </si>
  <si>
    <t>Josh KAIFA</t>
  </si>
  <si>
    <t>Samuele TADDEI</t>
  </si>
  <si>
    <t>CC</t>
  </si>
  <si>
    <t>20-13</t>
  </si>
  <si>
    <t>Zebre v Hollywoodbets Sharks</t>
  </si>
  <si>
    <t>Hollywoodbets Sharks v Zebre</t>
  </si>
  <si>
    <t>pareggi</t>
  </si>
  <si>
    <t>47-3</t>
  </si>
  <si>
    <t>Anthony Woodthorpe (ENG)</t>
  </si>
  <si>
    <t>dodicesimo centurione</t>
  </si>
  <si>
    <t>54-16</t>
  </si>
  <si>
    <t>9-40</t>
  </si>
  <si>
    <t>Ben Breakspear (WAL)</t>
  </si>
  <si>
    <t>18-32</t>
  </si>
  <si>
    <t>38-26</t>
  </si>
  <si>
    <t>Galsgow (SCO)</t>
  </si>
  <si>
    <t>ZEBRE PARMA: 2024/25</t>
  </si>
  <si>
    <t>Quattrini</t>
  </si>
  <si>
    <t>Da Re</t>
  </si>
  <si>
    <t>Giacomo DA RE</t>
  </si>
  <si>
    <t>Edimburgo</t>
  </si>
  <si>
    <t>Luca FRANCESCHETTO</t>
  </si>
  <si>
    <t>Franceschetto</t>
  </si>
  <si>
    <t>Brunello</t>
  </si>
  <si>
    <t>2024/25</t>
  </si>
  <si>
    <t>(1)</t>
  </si>
  <si>
    <t>Zebre v Oyonnax Rugby</t>
  </si>
  <si>
    <t>17-17</t>
  </si>
  <si>
    <t>Scalets v Zebre</t>
  </si>
  <si>
    <t>Zebre v Lione</t>
  </si>
  <si>
    <t>Amsterdam (NED)</t>
  </si>
  <si>
    <t>Luca Morisi / Giovanni Licata</t>
  </si>
  <si>
    <t>Lione</t>
  </si>
  <si>
    <t>Samuele LOCATELLI</t>
  </si>
  <si>
    <t>Francesco RUFFOLO</t>
  </si>
  <si>
    <t>Giulio BERTACCINI</t>
  </si>
  <si>
    <t>Giacomo MILANO</t>
  </si>
  <si>
    <t>Davide SALVAN</t>
  </si>
  <si>
    <t>31-0</t>
  </si>
  <si>
    <t>Albert Einsten BATISTA</t>
  </si>
  <si>
    <t>Alessandro GESI</t>
  </si>
  <si>
    <t>22-17</t>
  </si>
  <si>
    <t>Da Re Giacomo</t>
  </si>
  <si>
    <t>Bertaccini Giulio</t>
  </si>
  <si>
    <t>Locatelli Samuele</t>
  </si>
  <si>
    <t>Ruffolo Francesco</t>
  </si>
  <si>
    <t>Baronio Patricio</t>
  </si>
  <si>
    <t>Patricio BARONIO</t>
  </si>
  <si>
    <t>22(21)</t>
  </si>
  <si>
    <t>42-33</t>
  </si>
  <si>
    <t>Danilo Fischetti</t>
  </si>
  <si>
    <t>Rusiate NASOVE</t>
  </si>
  <si>
    <t>5-36</t>
  </si>
  <si>
    <t>25(24)</t>
  </si>
  <si>
    <t>Griffin Colby (RSA)</t>
  </si>
  <si>
    <t>Ben Connor (WAL)</t>
  </si>
  <si>
    <t>9-10</t>
  </si>
  <si>
    <t>Milano Giacomo</t>
  </si>
  <si>
    <t>30-8</t>
  </si>
  <si>
    <t>Ian Kenny (IRE)</t>
  </si>
  <si>
    <t>Nasove Rusiate</t>
  </si>
  <si>
    <t>Nasove</t>
  </si>
  <si>
    <t>Rusiate</t>
  </si>
  <si>
    <t>43-12</t>
  </si>
  <si>
    <t>Drago</t>
  </si>
  <si>
    <t>Drago Filippo</t>
  </si>
  <si>
    <t>Bozzoni Filippo</t>
  </si>
  <si>
    <t>Filippo DRAGO</t>
  </si>
  <si>
    <t>LOU Rugby</t>
  </si>
  <si>
    <t>19-21</t>
  </si>
  <si>
    <t>Federico Vedevolli (ITA)</t>
  </si>
  <si>
    <t>11-10</t>
  </si>
  <si>
    <t>29(25)</t>
  </si>
  <si>
    <t>12-24</t>
  </si>
  <si>
    <t>19-19</t>
  </si>
  <si>
    <t>Firenze</t>
  </si>
  <si>
    <t>Simone Gesi, 29 mete</t>
  </si>
  <si>
    <t>Peter Martin (IRFU)</t>
  </si>
  <si>
    <t>21-39</t>
  </si>
  <si>
    <t>Gesi Alessandro</t>
  </si>
  <si>
    <t>Prima vittoria in Irlanda del Nord</t>
  </si>
  <si>
    <t>Ulster 14 v Zebre 15</t>
  </si>
  <si>
    <t>Franceschetto Luca</t>
  </si>
  <si>
    <t>pilone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</si>
</sst>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4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63" fillId="0" borderId="0" applyFont="0" applyFill="0" applyBorder="0" applyAlignment="0" applyProtection="0"/>
  </cellStyleXfs>
  <cellXfs count="68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center"/>
    </xf>
    <xf numFmtId="0" fontId="7" fillId="0" borderId="8" xfId="0" applyFont="1" applyBorder="1"/>
    <xf numFmtId="0" fontId="9" fillId="0" borderId="7" xfId="0" applyFont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5" fillId="0" borderId="0" xfId="0" applyFont="1"/>
    <xf numFmtId="0" fontId="9" fillId="0" borderId="0" xfId="0" applyFont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32" borderId="0" xfId="0" applyFont="1" applyFill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2" fillId="0" borderId="0" xfId="0" applyFo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3" borderId="1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/>
    <xf numFmtId="0" fontId="28" fillId="33" borderId="18" xfId="0" applyFont="1" applyFill="1" applyBorder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38" borderId="0" xfId="0" applyFill="1"/>
    <xf numFmtId="0" fontId="0" fillId="21" borderId="16" xfId="0" applyFill="1" applyBorder="1" applyAlignment="1">
      <alignment horizontal="center"/>
    </xf>
    <xf numFmtId="0" fontId="0" fillId="34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/>
    <xf numFmtId="0" fontId="0" fillId="40" borderId="2" xfId="0" applyFill="1" applyBorder="1"/>
    <xf numFmtId="0" fontId="23" fillId="0" borderId="7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17" borderId="0" xfId="0" applyFill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21" fillId="31" borderId="1" xfId="0" applyFont="1" applyFill="1" applyBorder="1"/>
    <xf numFmtId="0" fontId="29" fillId="1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0" borderId="1" xfId="0" applyFont="1" applyFill="1" applyBorder="1"/>
    <xf numFmtId="0" fontId="21" fillId="31" borderId="7" xfId="0" applyFont="1" applyFill="1" applyBorder="1"/>
    <xf numFmtId="0" fontId="21" fillId="31" borderId="7" xfId="0" applyFont="1" applyFill="1" applyBorder="1" applyAlignment="1">
      <alignment horizontal="left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33" borderId="16" xfId="0" applyFont="1" applyFill="1" applyBorder="1" applyAlignment="1">
      <alignment horizontal="center"/>
    </xf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0" xfId="0" applyFont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17" fontId="21" fillId="0" borderId="6" xfId="0" quotePrefix="1" applyNumberFormat="1" applyFont="1" applyBorder="1" applyAlignment="1">
      <alignment horizontal="center"/>
    </xf>
    <xf numFmtId="0" fontId="56" fillId="0" borderId="0" xfId="0" applyFont="1"/>
    <xf numFmtId="0" fontId="0" fillId="38" borderId="1" xfId="0" quotePrefix="1" applyFill="1" applyBorder="1" applyAlignment="1">
      <alignment horizontal="center"/>
    </xf>
    <xf numFmtId="0" fontId="37" fillId="31" borderId="0" xfId="0" applyFont="1" applyFill="1" applyAlignment="1">
      <alignment horizontal="left"/>
    </xf>
    <xf numFmtId="0" fontId="37" fillId="31" borderId="0" xfId="0" applyFont="1" applyFill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ill="1" applyBorder="1" applyAlignment="1">
      <alignment horizontal="center"/>
    </xf>
    <xf numFmtId="49" fontId="0" fillId="38" borderId="1" xfId="0" quotePrefix="1" applyNumberFormat="1" applyFill="1" applyBorder="1" applyAlignment="1">
      <alignment horizontal="center"/>
    </xf>
    <xf numFmtId="16" fontId="0" fillId="38" borderId="1" xfId="0" quotePrefix="1" applyNumberFormat="1" applyFill="1" applyBorder="1" applyAlignment="1">
      <alignment horizontal="center"/>
    </xf>
    <xf numFmtId="16" fontId="0" fillId="38" borderId="1" xfId="0" applyNumberFormat="1" applyFill="1" applyBorder="1" applyAlignment="1">
      <alignment horizontal="center"/>
    </xf>
    <xf numFmtId="17" fontId="0" fillId="38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/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2" fillId="0" borderId="1" xfId="0" applyFont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7" fillId="0" borderId="7" xfId="0" applyFont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0" fillId="3" borderId="1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0" borderId="0" xfId="0" applyNumberFormat="1"/>
    <xf numFmtId="0" fontId="51" fillId="23" borderId="1" xfId="0" applyFont="1" applyFill="1" applyBorder="1"/>
    <xf numFmtId="0" fontId="31" fillId="2" borderId="1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/>
    </xf>
    <xf numFmtId="16" fontId="0" fillId="0" borderId="1" xfId="0" quotePrefix="1" applyNumberFormat="1" applyBorder="1" applyAlignment="1">
      <alignment horizontal="center" vertical="center"/>
    </xf>
    <xf numFmtId="0" fontId="2" fillId="26" borderId="0" xfId="0" applyFont="1" applyFill="1" applyAlignment="1">
      <alignment horizontal="center"/>
    </xf>
    <xf numFmtId="0" fontId="37" fillId="59" borderId="8" xfId="0" applyFont="1" applyFill="1" applyBorder="1" applyAlignment="1">
      <alignment horizontal="left" vertical="top"/>
    </xf>
    <xf numFmtId="0" fontId="37" fillId="59" borderId="1" xfId="0" applyFont="1" applyFill="1" applyBorder="1" applyAlignment="1">
      <alignment horizontal="left" vertical="top"/>
    </xf>
    <xf numFmtId="0" fontId="37" fillId="26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37" fillId="23" borderId="24" xfId="0" applyFont="1" applyFill="1" applyBorder="1" applyAlignment="1">
      <alignment horizontal="center"/>
    </xf>
    <xf numFmtId="9" fontId="43" fillId="0" borderId="1" xfId="4303" applyFont="1" applyBorder="1"/>
    <xf numFmtId="15" fontId="0" fillId="0" borderId="1" xfId="0" applyNumberForma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0" fillId="8" borderId="1" xfId="0" quotePrefix="1" applyFill="1" applyBorder="1" applyAlignment="1">
      <alignment horizontal="center"/>
    </xf>
    <xf numFmtId="16" fontId="0" fillId="23" borderId="1" xfId="0" quotePrefix="1" applyNumberFormat="1" applyFill="1" applyBorder="1" applyAlignment="1">
      <alignment horizontal="center"/>
    </xf>
    <xf numFmtId="0" fontId="37" fillId="23" borderId="0" xfId="0" applyFont="1" applyFill="1" applyAlignment="1">
      <alignment horizontal="center"/>
    </xf>
    <xf numFmtId="17" fontId="0" fillId="23" borderId="1" xfId="0" quotePrefix="1" applyNumberFormat="1" applyFill="1" applyBorder="1" applyAlignment="1">
      <alignment horizontal="center"/>
    </xf>
    <xf numFmtId="0" fontId="37" fillId="23" borderId="8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7" fillId="39" borderId="3" xfId="0" applyFont="1" applyFill="1" applyBorder="1" applyAlignment="1">
      <alignment horizontal="center"/>
    </xf>
    <xf numFmtId="0" fontId="31" fillId="39" borderId="3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 vertical="center"/>
    </xf>
    <xf numFmtId="0" fontId="30" fillId="34" borderId="8" xfId="0" applyFont="1" applyFill="1" applyBorder="1" applyAlignment="1">
      <alignment horizontal="center" vertical="center"/>
    </xf>
    <xf numFmtId="0" fontId="28" fillId="34" borderId="3" xfId="0" applyFont="1" applyFill="1" applyBorder="1" applyAlignment="1">
      <alignment horizontal="center" vertical="center"/>
    </xf>
    <xf numFmtId="0" fontId="37" fillId="23" borderId="7" xfId="0" applyFont="1" applyFill="1" applyBorder="1" applyAlignment="1">
      <alignment horizontal="center"/>
    </xf>
    <xf numFmtId="0" fontId="37" fillId="23" borderId="6" xfId="0" applyFont="1" applyFill="1" applyBorder="1" applyAlignment="1">
      <alignment horizontal="center"/>
    </xf>
    <xf numFmtId="0" fontId="38" fillId="24" borderId="1" xfId="0" applyFont="1" applyFill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16" fontId="0" fillId="8" borderId="1" xfId="0" quotePrefix="1" applyNumberForma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60" borderId="7" xfId="0" applyFont="1" applyFill="1" applyBorder="1" applyAlignment="1">
      <alignment horizontal="center"/>
    </xf>
    <xf numFmtId="0" fontId="2" fillId="60" borderId="2" xfId="0" applyFont="1" applyFill="1" applyBorder="1" applyAlignment="1">
      <alignment horizontal="center"/>
    </xf>
    <xf numFmtId="0" fontId="2" fillId="60" borderId="6" xfId="0" applyFont="1" applyFill="1" applyBorder="1" applyAlignment="1">
      <alignment horizontal="center"/>
    </xf>
    <xf numFmtId="0" fontId="2" fillId="28" borderId="7" xfId="0" applyFont="1" applyFill="1" applyBorder="1" applyAlignment="1">
      <alignment horizontal="center"/>
    </xf>
    <xf numFmtId="0" fontId="2" fillId="28" borderId="2" xfId="0" applyFont="1" applyFill="1" applyBorder="1" applyAlignment="1">
      <alignment horizontal="center"/>
    </xf>
    <xf numFmtId="0" fontId="2" fillId="28" borderId="6" xfId="0" applyFont="1" applyFill="1" applyBorder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19" xfId="0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30" fillId="34" borderId="2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0" fillId="34" borderId="1" xfId="0" applyFont="1" applyFill="1" applyBorder="1" applyAlignment="1">
      <alignment horizontal="center" vertical="center"/>
    </xf>
  </cellXfs>
  <cellStyles count="4304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  <cellStyle name="Percentuale" xfId="430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F30997-A1AB-4D5C-A1CB-2FF730F1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0</xdr:rowOff>
    </xdr:from>
    <xdr:to>
      <xdr:col>1</xdr:col>
      <xdr:colOff>1310640</xdr:colOff>
      <xdr:row>0</xdr:row>
      <xdr:rowOff>560695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3AF038-2BC6-44A9-BA5F-C0C46EA8BC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251" b="13967"/>
        <a:stretch/>
      </xdr:blipFill>
      <xdr:spPr>
        <a:xfrm>
          <a:off x="487680" y="0"/>
          <a:ext cx="1104900" cy="560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topLeftCell="F1" workbookViewId="0">
      <selection activeCell="V15" sqref="V15"/>
    </sheetView>
  </sheetViews>
  <sheetFormatPr defaultColWidth="10.8984375" defaultRowHeight="23.4"/>
  <cols>
    <col min="1" max="1" width="8.59765625" style="255" customWidth="1"/>
    <col min="2" max="2" width="29.19921875" style="255" bestFit="1" customWidth="1"/>
    <col min="3" max="3" width="6.5" style="255" bestFit="1" customWidth="1"/>
    <col min="4" max="4" width="6.8984375" style="255" bestFit="1" customWidth="1"/>
    <col min="5" max="5" width="5.59765625" style="255" bestFit="1" customWidth="1"/>
    <col min="6" max="6" width="7" style="255" bestFit="1" customWidth="1"/>
    <col min="7" max="7" width="6.5" style="255" bestFit="1" customWidth="1"/>
    <col min="8" max="8" width="7.3984375" style="255" bestFit="1" customWidth="1"/>
    <col min="9" max="9" width="5.5" style="255" bestFit="1" customWidth="1"/>
    <col min="10" max="10" width="7" style="255" customWidth="1"/>
    <col min="11" max="11" width="7.8984375" style="255" bestFit="1" customWidth="1"/>
    <col min="12" max="12" width="5.09765625" style="255" customWidth="1"/>
    <col min="13" max="13" width="4.3984375" style="255" customWidth="1"/>
    <col min="14" max="14" width="7.09765625" style="255" bestFit="1" customWidth="1"/>
    <col min="15" max="15" width="7" style="255" bestFit="1" customWidth="1"/>
    <col min="16" max="16" width="27.8984375" style="255" bestFit="1" customWidth="1"/>
    <col min="17" max="17" width="15.3984375" style="255" bestFit="1" customWidth="1"/>
    <col min="18" max="18" width="15.3984375" style="255" customWidth="1"/>
    <col min="19" max="22" width="10.8984375" style="255"/>
    <col min="23" max="23" width="11.09765625" style="255" bestFit="1" customWidth="1"/>
    <col min="24" max="16384" width="10.8984375" style="255"/>
  </cols>
  <sheetData>
    <row r="1" spans="1:23">
      <c r="A1" s="533" t="s">
        <v>767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23" s="257" customFormat="1" ht="18">
      <c r="A2" s="256"/>
      <c r="C2" s="258"/>
      <c r="D2" s="258"/>
      <c r="E2" s="258"/>
      <c r="F2" s="258"/>
      <c r="G2" s="534" t="s">
        <v>768</v>
      </c>
      <c r="H2" s="534"/>
      <c r="I2" s="258"/>
      <c r="J2" s="534" t="s">
        <v>769</v>
      </c>
      <c r="K2" s="534"/>
      <c r="L2" s="534" t="s">
        <v>770</v>
      </c>
      <c r="M2" s="534"/>
    </row>
    <row r="3" spans="1:23" s="257" customFormat="1" ht="18">
      <c r="A3" s="256"/>
      <c r="C3" s="259" t="s">
        <v>771</v>
      </c>
      <c r="D3" s="259" t="s">
        <v>772</v>
      </c>
      <c r="E3" s="259" t="s">
        <v>773</v>
      </c>
      <c r="F3" s="259" t="s">
        <v>774</v>
      </c>
      <c r="G3" s="259" t="s">
        <v>775</v>
      </c>
      <c r="H3" s="259" t="s">
        <v>776</v>
      </c>
      <c r="I3" s="259" t="s">
        <v>777</v>
      </c>
      <c r="J3" s="259" t="s">
        <v>778</v>
      </c>
      <c r="K3" s="259" t="s">
        <v>779</v>
      </c>
      <c r="L3" s="260" t="s">
        <v>780</v>
      </c>
      <c r="M3" s="260" t="s">
        <v>781</v>
      </c>
      <c r="N3" s="260" t="s">
        <v>768</v>
      </c>
      <c r="O3" s="261" t="s">
        <v>782</v>
      </c>
      <c r="P3" s="262" t="s">
        <v>783</v>
      </c>
      <c r="S3" s="262"/>
      <c r="T3" s="262" t="s">
        <v>1457</v>
      </c>
      <c r="U3" s="262" t="s">
        <v>1885</v>
      </c>
      <c r="V3" s="262" t="s">
        <v>1458</v>
      </c>
      <c r="W3" s="262" t="s">
        <v>1459</v>
      </c>
    </row>
    <row r="4" spans="1:23" s="257" customFormat="1" ht="18">
      <c r="A4" s="256" t="s">
        <v>293</v>
      </c>
      <c r="B4" s="428" t="s">
        <v>134</v>
      </c>
      <c r="C4" s="264">
        <v>22</v>
      </c>
      <c r="D4" s="264">
        <v>0</v>
      </c>
      <c r="E4" s="264">
        <v>0</v>
      </c>
      <c r="F4" s="264">
        <v>22</v>
      </c>
      <c r="G4" s="264">
        <v>291</v>
      </c>
      <c r="H4" s="264">
        <v>573</v>
      </c>
      <c r="I4" s="264">
        <v>-282</v>
      </c>
      <c r="J4" s="264">
        <v>29</v>
      </c>
      <c r="K4" s="264">
        <v>60</v>
      </c>
      <c r="L4" s="264">
        <v>1</v>
      </c>
      <c r="M4" s="264">
        <v>9</v>
      </c>
      <c r="N4" s="264">
        <v>10</v>
      </c>
      <c r="O4" s="265">
        <v>12</v>
      </c>
      <c r="P4" s="262" t="s">
        <v>785</v>
      </c>
      <c r="S4" s="262" t="s">
        <v>293</v>
      </c>
      <c r="T4" s="262">
        <v>28</v>
      </c>
      <c r="U4" s="262">
        <v>0</v>
      </c>
      <c r="V4" s="262">
        <v>0</v>
      </c>
      <c r="W4" s="455">
        <f>V4/T4</f>
        <v>0</v>
      </c>
    </row>
    <row r="5" spans="1:23" s="257" customFormat="1" ht="18">
      <c r="A5" s="256" t="s">
        <v>295</v>
      </c>
      <c r="B5" s="428" t="s">
        <v>134</v>
      </c>
      <c r="C5" s="264">
        <v>22</v>
      </c>
      <c r="D5" s="264">
        <v>5</v>
      </c>
      <c r="E5" s="264">
        <v>2</v>
      </c>
      <c r="F5" s="264">
        <v>15</v>
      </c>
      <c r="G5" s="264">
        <v>347</v>
      </c>
      <c r="H5" s="264">
        <v>559</v>
      </c>
      <c r="I5" s="264">
        <v>-212</v>
      </c>
      <c r="J5" s="264">
        <v>35</v>
      </c>
      <c r="K5" s="264">
        <v>59</v>
      </c>
      <c r="L5" s="264">
        <v>0</v>
      </c>
      <c r="M5" s="264">
        <v>5</v>
      </c>
      <c r="N5" s="264">
        <v>29</v>
      </c>
      <c r="O5" s="265">
        <v>12</v>
      </c>
      <c r="P5" s="262" t="s">
        <v>786</v>
      </c>
      <c r="S5" s="262" t="s">
        <v>295</v>
      </c>
      <c r="T5" s="262">
        <v>28</v>
      </c>
      <c r="U5" s="262">
        <v>2</v>
      </c>
      <c r="V5" s="262">
        <v>5</v>
      </c>
      <c r="W5" s="455">
        <f>V5/T5</f>
        <v>0.17857142857142858</v>
      </c>
    </row>
    <row r="6" spans="1:23" s="257" customFormat="1" ht="18">
      <c r="A6" s="256" t="s">
        <v>504</v>
      </c>
      <c r="B6" s="263" t="s">
        <v>784</v>
      </c>
      <c r="C6" s="264">
        <v>22</v>
      </c>
      <c r="D6" s="264">
        <v>3</v>
      </c>
      <c r="E6" s="264">
        <v>0</v>
      </c>
      <c r="F6" s="264">
        <v>19</v>
      </c>
      <c r="G6" s="264">
        <v>266</v>
      </c>
      <c r="H6" s="264">
        <v>639</v>
      </c>
      <c r="I6" s="264">
        <v>-373</v>
      </c>
      <c r="J6" s="264">
        <v>27</v>
      </c>
      <c r="K6" s="264">
        <v>80</v>
      </c>
      <c r="L6" s="264">
        <v>0</v>
      </c>
      <c r="M6" s="264">
        <v>3</v>
      </c>
      <c r="N6" s="264">
        <v>15</v>
      </c>
      <c r="O6" s="265">
        <v>12</v>
      </c>
      <c r="P6" s="262" t="s">
        <v>787</v>
      </c>
      <c r="S6" s="262" t="s">
        <v>504</v>
      </c>
      <c r="T6" s="262">
        <v>28</v>
      </c>
      <c r="U6" s="262">
        <v>0</v>
      </c>
      <c r="V6" s="262">
        <v>5</v>
      </c>
      <c r="W6" s="455">
        <f>V6/T6</f>
        <v>0.17857142857142858</v>
      </c>
    </row>
    <row r="7" spans="1:23" s="257" customFormat="1" ht="18">
      <c r="A7" s="256" t="s">
        <v>651</v>
      </c>
      <c r="B7" s="263" t="s">
        <v>784</v>
      </c>
      <c r="C7" s="264">
        <v>22</v>
      </c>
      <c r="D7" s="264">
        <v>5</v>
      </c>
      <c r="E7" s="264">
        <v>0</v>
      </c>
      <c r="F7" s="264">
        <v>17</v>
      </c>
      <c r="G7" s="264">
        <v>308</v>
      </c>
      <c r="H7" s="264">
        <v>718</v>
      </c>
      <c r="I7" s="264">
        <v>-410</v>
      </c>
      <c r="J7" s="264">
        <v>35</v>
      </c>
      <c r="K7" s="264">
        <v>99</v>
      </c>
      <c r="L7" s="264">
        <v>3</v>
      </c>
      <c r="M7" s="264">
        <v>1</v>
      </c>
      <c r="N7" s="264">
        <v>24</v>
      </c>
      <c r="O7" s="265">
        <v>11</v>
      </c>
      <c r="P7" s="262" t="s">
        <v>788</v>
      </c>
      <c r="S7" s="262" t="s">
        <v>651</v>
      </c>
      <c r="T7" s="262">
        <v>28</v>
      </c>
      <c r="U7" s="262">
        <v>0</v>
      </c>
      <c r="V7" s="456">
        <v>8</v>
      </c>
      <c r="W7" s="455">
        <f>V7/T7</f>
        <v>0.2857142857142857</v>
      </c>
    </row>
    <row r="8" spans="1:23" s="257" customFormat="1" ht="18">
      <c r="A8" s="256" t="s">
        <v>816</v>
      </c>
      <c r="B8" s="308" t="s">
        <v>784</v>
      </c>
      <c r="C8" s="259">
        <v>22</v>
      </c>
      <c r="D8" s="259">
        <v>3</v>
      </c>
      <c r="E8" s="259">
        <v>0</v>
      </c>
      <c r="F8" s="259">
        <v>19</v>
      </c>
      <c r="G8" s="259">
        <v>318</v>
      </c>
      <c r="H8" s="259">
        <v>769</v>
      </c>
      <c r="I8" s="259">
        <v>-451</v>
      </c>
      <c r="J8" s="259">
        <v>38</v>
      </c>
      <c r="K8" s="259">
        <v>105</v>
      </c>
      <c r="L8" s="259">
        <v>1</v>
      </c>
      <c r="M8" s="259">
        <v>6</v>
      </c>
      <c r="N8" s="259">
        <v>19</v>
      </c>
      <c r="O8" s="259">
        <v>12</v>
      </c>
      <c r="P8" s="260" t="s">
        <v>881</v>
      </c>
      <c r="S8" s="262" t="s">
        <v>816</v>
      </c>
      <c r="T8" s="262">
        <v>28</v>
      </c>
      <c r="U8" s="262">
        <v>0</v>
      </c>
      <c r="V8" s="262">
        <v>3</v>
      </c>
      <c r="W8" s="455">
        <f t="shared" ref="W8:W11" si="0">V8/T8</f>
        <v>0.10714285714285714</v>
      </c>
    </row>
    <row r="9" spans="1:23" s="257" customFormat="1" ht="18">
      <c r="A9" s="309" t="s">
        <v>929</v>
      </c>
      <c r="B9" s="263" t="s">
        <v>928</v>
      </c>
      <c r="C9" s="264">
        <v>21</v>
      </c>
      <c r="D9" s="264">
        <v>7</v>
      </c>
      <c r="E9" s="264">
        <v>0</v>
      </c>
      <c r="F9" s="264">
        <v>14</v>
      </c>
      <c r="G9" s="264">
        <v>408</v>
      </c>
      <c r="H9" s="264">
        <v>593</v>
      </c>
      <c r="I9" s="314">
        <f xml:space="preserve"> -(H9-G9)</f>
        <v>-185</v>
      </c>
      <c r="J9" s="264">
        <v>50</v>
      </c>
      <c r="K9" s="264">
        <v>78</v>
      </c>
      <c r="L9" s="264">
        <v>4</v>
      </c>
      <c r="M9" s="264">
        <v>4</v>
      </c>
      <c r="N9" s="264">
        <v>36</v>
      </c>
      <c r="O9" s="264">
        <v>7</v>
      </c>
      <c r="P9" s="262" t="s">
        <v>930</v>
      </c>
      <c r="Q9" s="257" t="s">
        <v>1108</v>
      </c>
      <c r="S9" s="262" t="s">
        <v>929</v>
      </c>
      <c r="T9" s="262">
        <v>27</v>
      </c>
      <c r="U9" s="262">
        <v>0</v>
      </c>
      <c r="V9" s="456">
        <v>8</v>
      </c>
      <c r="W9" s="457">
        <f t="shared" si="0"/>
        <v>0.29629629629629628</v>
      </c>
    </row>
    <row r="10" spans="1:23" s="257" customFormat="1" ht="18">
      <c r="A10" s="309" t="s">
        <v>1154</v>
      </c>
      <c r="B10" s="263" t="s">
        <v>928</v>
      </c>
      <c r="C10" s="264">
        <v>21</v>
      </c>
      <c r="D10" s="264">
        <v>3</v>
      </c>
      <c r="E10" s="264">
        <v>0</v>
      </c>
      <c r="F10" s="264">
        <v>18</v>
      </c>
      <c r="G10" s="264">
        <v>260</v>
      </c>
      <c r="H10" s="264">
        <v>610</v>
      </c>
      <c r="I10" s="314">
        <f xml:space="preserve"> -(H10-G10)</f>
        <v>-350</v>
      </c>
      <c r="J10" s="264">
        <v>35</v>
      </c>
      <c r="K10" s="264">
        <v>85</v>
      </c>
      <c r="L10" s="264">
        <v>5</v>
      </c>
      <c r="M10" s="264">
        <v>2</v>
      </c>
      <c r="N10" s="264">
        <v>19</v>
      </c>
      <c r="O10" s="264">
        <v>7</v>
      </c>
      <c r="P10" s="262" t="s">
        <v>930</v>
      </c>
      <c r="Q10" s="257" t="s">
        <v>1108</v>
      </c>
      <c r="S10" s="262" t="s">
        <v>1154</v>
      </c>
      <c r="T10" s="262">
        <v>27</v>
      </c>
      <c r="U10" s="262">
        <v>0</v>
      </c>
      <c r="V10" s="262">
        <v>6</v>
      </c>
      <c r="W10" s="455">
        <f t="shared" si="0"/>
        <v>0.22222222222222221</v>
      </c>
    </row>
    <row r="11" spans="1:23" s="257" customFormat="1" ht="18">
      <c r="A11" s="403" t="s">
        <v>1265</v>
      </c>
      <c r="B11" s="404" t="s">
        <v>928</v>
      </c>
      <c r="C11" s="264">
        <v>15</v>
      </c>
      <c r="D11" s="264">
        <v>3</v>
      </c>
      <c r="E11" s="264">
        <v>1</v>
      </c>
      <c r="F11" s="264">
        <v>11</v>
      </c>
      <c r="G11" s="264">
        <v>230</v>
      </c>
      <c r="H11" s="264">
        <v>399</v>
      </c>
      <c r="I11" s="314">
        <f>-(H11-G11)</f>
        <v>-169</v>
      </c>
      <c r="J11" s="264">
        <v>29</v>
      </c>
      <c r="K11" s="264">
        <v>56</v>
      </c>
      <c r="L11" s="264">
        <v>4</v>
      </c>
      <c r="M11" s="264">
        <v>3</v>
      </c>
      <c r="N11" s="264">
        <v>21</v>
      </c>
      <c r="O11" s="264">
        <v>6</v>
      </c>
      <c r="P11" s="262" t="s">
        <v>930</v>
      </c>
      <c r="Q11" s="405" t="s">
        <v>1108</v>
      </c>
      <c r="R11" s="405"/>
      <c r="S11" s="262" t="s">
        <v>1265</v>
      </c>
      <c r="T11" s="262">
        <v>21</v>
      </c>
      <c r="U11" s="262">
        <v>2</v>
      </c>
      <c r="V11" s="262">
        <v>5</v>
      </c>
      <c r="W11" s="455">
        <f t="shared" si="0"/>
        <v>0.23809523809523808</v>
      </c>
    </row>
    <row r="12" spans="1:23" s="257" customFormat="1" ht="18">
      <c r="A12" s="309" t="s">
        <v>1419</v>
      </c>
      <c r="B12" s="263" t="s">
        <v>928</v>
      </c>
      <c r="C12" s="264">
        <v>16</v>
      </c>
      <c r="D12" s="264">
        <v>4</v>
      </c>
      <c r="E12" s="264">
        <v>0</v>
      </c>
      <c r="F12" s="264">
        <v>12</v>
      </c>
      <c r="G12" s="264">
        <v>237</v>
      </c>
      <c r="H12" s="264">
        <v>508</v>
      </c>
      <c r="I12" s="314">
        <f xml:space="preserve"> -(H12-G12)</f>
        <v>-271</v>
      </c>
      <c r="J12" s="264">
        <v>22</v>
      </c>
      <c r="K12" s="264">
        <v>69</v>
      </c>
      <c r="L12" s="264">
        <v>0</v>
      </c>
      <c r="M12" s="264">
        <v>1</v>
      </c>
      <c r="N12" s="264">
        <v>17</v>
      </c>
      <c r="O12" s="264">
        <v>6</v>
      </c>
      <c r="P12" s="262" t="s">
        <v>930</v>
      </c>
      <c r="Q12" s="257" t="s">
        <v>1108</v>
      </c>
      <c r="S12" s="262" t="s">
        <v>1419</v>
      </c>
      <c r="T12" s="473">
        <v>24</v>
      </c>
      <c r="U12" s="473">
        <v>1</v>
      </c>
      <c r="V12" s="473">
        <v>5</v>
      </c>
      <c r="W12" s="455">
        <f>V12/T12</f>
        <v>0.20833333333333334</v>
      </c>
    </row>
    <row r="13" spans="1:23" s="257" customFormat="1" ht="18">
      <c r="A13" s="309" t="s">
        <v>1541</v>
      </c>
      <c r="B13" s="263" t="s">
        <v>1540</v>
      </c>
      <c r="C13" s="264">
        <v>18</v>
      </c>
      <c r="D13" s="264">
        <v>1</v>
      </c>
      <c r="E13" s="264">
        <v>0</v>
      </c>
      <c r="F13" s="264">
        <v>17</v>
      </c>
      <c r="G13" s="264">
        <v>261</v>
      </c>
      <c r="H13" s="264">
        <v>600</v>
      </c>
      <c r="I13" s="314">
        <f>-(H13-G13)</f>
        <v>-339</v>
      </c>
      <c r="J13" s="264">
        <v>32</v>
      </c>
      <c r="K13" s="264">
        <v>91</v>
      </c>
      <c r="L13" s="264">
        <v>2</v>
      </c>
      <c r="M13" s="264">
        <v>3</v>
      </c>
      <c r="N13" s="264">
        <v>9</v>
      </c>
      <c r="O13" s="264">
        <v>16</v>
      </c>
      <c r="P13" s="262" t="s">
        <v>1611</v>
      </c>
      <c r="Q13" s="257" t="s">
        <v>1542</v>
      </c>
      <c r="S13" s="262" t="s">
        <v>1541</v>
      </c>
      <c r="T13" s="473">
        <v>22</v>
      </c>
      <c r="U13" s="473">
        <v>0</v>
      </c>
      <c r="V13" s="473">
        <v>1</v>
      </c>
      <c r="W13" s="455">
        <f>V13/T13</f>
        <v>4.5454545454545456E-2</v>
      </c>
    </row>
    <row r="14" spans="1:23" s="257" customFormat="1" ht="18">
      <c r="A14" s="256" t="s">
        <v>1629</v>
      </c>
      <c r="B14" s="263" t="s">
        <v>1540</v>
      </c>
      <c r="C14" s="264">
        <v>18</v>
      </c>
      <c r="D14" s="264">
        <v>0</v>
      </c>
      <c r="E14" s="264">
        <v>0</v>
      </c>
      <c r="F14" s="264">
        <v>18</v>
      </c>
      <c r="G14" s="264">
        <v>343</v>
      </c>
      <c r="H14" s="264">
        <v>734</v>
      </c>
      <c r="I14" s="314">
        <f xml:space="preserve"> -(H14-G14)</f>
        <v>-391</v>
      </c>
      <c r="J14" s="264">
        <v>50</v>
      </c>
      <c r="K14" s="264">
        <v>105</v>
      </c>
      <c r="L14" s="264">
        <v>6</v>
      </c>
      <c r="M14" s="264">
        <v>5</v>
      </c>
      <c r="N14" s="264">
        <v>11</v>
      </c>
      <c r="O14" s="264">
        <v>16</v>
      </c>
      <c r="P14" s="262" t="s">
        <v>1630</v>
      </c>
      <c r="Q14" s="257" t="s">
        <v>1542</v>
      </c>
      <c r="S14" s="262" t="s">
        <v>1629</v>
      </c>
      <c r="T14" s="473">
        <v>22</v>
      </c>
      <c r="U14" s="473">
        <v>0</v>
      </c>
      <c r="V14" s="473">
        <v>0</v>
      </c>
      <c r="W14" s="455">
        <f>V14/T14</f>
        <v>0</v>
      </c>
    </row>
    <row r="15" spans="1:23" s="257" customFormat="1" ht="18">
      <c r="A15" s="256" t="s">
        <v>1836</v>
      </c>
      <c r="B15" s="263" t="s">
        <v>1540</v>
      </c>
      <c r="C15" s="264">
        <v>18</v>
      </c>
      <c r="D15" s="264">
        <v>1</v>
      </c>
      <c r="E15" s="264">
        <v>1</v>
      </c>
      <c r="F15" s="264">
        <v>16</v>
      </c>
      <c r="G15" s="264">
        <v>345</v>
      </c>
      <c r="H15" s="264">
        <v>503</v>
      </c>
      <c r="I15" s="314">
        <f xml:space="preserve"> -(H15-G15)</f>
        <v>-158</v>
      </c>
      <c r="J15" s="264">
        <v>43</v>
      </c>
      <c r="K15" s="264">
        <v>94</v>
      </c>
      <c r="L15" s="264">
        <v>4</v>
      </c>
      <c r="M15" s="264">
        <v>5</v>
      </c>
      <c r="N15" s="264">
        <v>15</v>
      </c>
      <c r="O15" s="264">
        <v>16</v>
      </c>
      <c r="P15" s="262" t="s">
        <v>1630</v>
      </c>
      <c r="Q15" s="257" t="s">
        <v>1542</v>
      </c>
      <c r="S15" s="262" t="s">
        <v>1836</v>
      </c>
      <c r="T15" s="262">
        <v>23</v>
      </c>
      <c r="U15" s="262">
        <v>1</v>
      </c>
      <c r="V15" s="262">
        <v>3</v>
      </c>
      <c r="W15" s="513">
        <f>V15/T15</f>
        <v>0.13043478260869565</v>
      </c>
    </row>
    <row r="16" spans="1:23" s="257" customFormat="1" ht="18">
      <c r="A16" s="256" t="s">
        <v>1903</v>
      </c>
      <c r="B16" s="263" t="s">
        <v>1540</v>
      </c>
      <c r="C16" s="264">
        <v>10</v>
      </c>
      <c r="D16" s="264">
        <v>3</v>
      </c>
      <c r="E16" s="264">
        <v>0</v>
      </c>
      <c r="F16" s="264">
        <v>7</v>
      </c>
      <c r="G16" s="264">
        <v>143</v>
      </c>
      <c r="H16" s="264">
        <v>230</v>
      </c>
      <c r="I16" s="314">
        <f xml:space="preserve"> -(H16-G16)</f>
        <v>-87</v>
      </c>
      <c r="J16" s="264">
        <v>18</v>
      </c>
      <c r="K16" s="264">
        <v>31</v>
      </c>
      <c r="L16" s="264">
        <v>1</v>
      </c>
      <c r="M16" s="264">
        <v>3</v>
      </c>
      <c r="N16" s="264">
        <v>16</v>
      </c>
      <c r="O16" s="264">
        <v>15</v>
      </c>
      <c r="P16" s="262" t="s">
        <v>1902</v>
      </c>
      <c r="Q16" s="257" t="s">
        <v>1542</v>
      </c>
      <c r="S16" s="262" t="s">
        <v>1903</v>
      </c>
      <c r="T16" s="262">
        <v>14</v>
      </c>
      <c r="U16" s="262">
        <v>0</v>
      </c>
      <c r="V16" s="262">
        <v>3</v>
      </c>
      <c r="W16" s="455">
        <f>V16/T16</f>
        <v>0.21428571428571427</v>
      </c>
    </row>
    <row r="17" spans="1:23" s="257" customFormat="1" ht="18">
      <c r="A17" s="256"/>
    </row>
    <row r="18" spans="1:23" s="257" customFormat="1" ht="18">
      <c r="A18" s="256" t="s">
        <v>293</v>
      </c>
      <c r="B18" s="266" t="s">
        <v>789</v>
      </c>
      <c r="C18" s="264">
        <v>6</v>
      </c>
      <c r="D18" s="264">
        <v>0</v>
      </c>
      <c r="E18" s="264">
        <v>0</v>
      </c>
      <c r="F18" s="264">
        <v>6</v>
      </c>
      <c r="G18" s="264">
        <v>72</v>
      </c>
      <c r="H18" s="264">
        <v>224</v>
      </c>
      <c r="I18" s="264">
        <f>-(H18-G18)</f>
        <v>-152</v>
      </c>
      <c r="J18" s="264">
        <v>6</v>
      </c>
      <c r="K18" s="264">
        <v>27</v>
      </c>
      <c r="L18" s="264">
        <v>0</v>
      </c>
      <c r="M18" s="264">
        <v>1</v>
      </c>
      <c r="N18" s="264">
        <v>1</v>
      </c>
      <c r="O18" s="265">
        <v>4</v>
      </c>
      <c r="P18" s="262" t="s">
        <v>785</v>
      </c>
      <c r="S18" s="262" t="s">
        <v>1460</v>
      </c>
      <c r="T18" s="262">
        <f>SUM(T4:T16)</f>
        <v>320</v>
      </c>
      <c r="U18" s="262"/>
      <c r="V18" s="262">
        <f>SUM(V4:V16)</f>
        <v>52</v>
      </c>
      <c r="W18" s="455">
        <f>V18/T18</f>
        <v>0.16250000000000001</v>
      </c>
    </row>
    <row r="19" spans="1:23" s="257" customFormat="1" ht="18">
      <c r="A19" s="256" t="s">
        <v>295</v>
      </c>
      <c r="B19" s="266" t="s">
        <v>789</v>
      </c>
      <c r="C19" s="264">
        <v>6</v>
      </c>
      <c r="D19" s="264">
        <v>0</v>
      </c>
      <c r="E19" s="264">
        <v>0</v>
      </c>
      <c r="F19" s="264">
        <v>6</v>
      </c>
      <c r="G19" s="264">
        <v>33</v>
      </c>
      <c r="H19" s="264">
        <v>210</v>
      </c>
      <c r="I19" s="264">
        <f>-(H19-G19)</f>
        <v>-177</v>
      </c>
      <c r="J19" s="264">
        <v>2</v>
      </c>
      <c r="K19" s="264">
        <v>25</v>
      </c>
      <c r="L19" s="264">
        <v>0</v>
      </c>
      <c r="M19" s="264">
        <v>0</v>
      </c>
      <c r="N19" s="264">
        <v>0</v>
      </c>
      <c r="O19" s="265">
        <v>4</v>
      </c>
      <c r="P19" s="262" t="s">
        <v>786</v>
      </c>
    </row>
    <row r="20" spans="1:23" s="257" customFormat="1" ht="18">
      <c r="A20" s="256" t="s">
        <v>504</v>
      </c>
      <c r="B20" s="267" t="s">
        <v>790</v>
      </c>
      <c r="C20" s="264">
        <v>6</v>
      </c>
      <c r="D20" s="264">
        <v>2</v>
      </c>
      <c r="E20" s="264">
        <v>0</v>
      </c>
      <c r="F20" s="264">
        <v>4</v>
      </c>
      <c r="G20" s="264">
        <v>102</v>
      </c>
      <c r="H20" s="264">
        <v>154</v>
      </c>
      <c r="I20" s="264">
        <f t="shared" ref="I20:I30" si="1">-(H20-G20)</f>
        <v>-52</v>
      </c>
      <c r="J20" s="264">
        <v>10</v>
      </c>
      <c r="K20" s="264">
        <v>18</v>
      </c>
      <c r="L20" s="264">
        <v>0</v>
      </c>
      <c r="M20" s="264">
        <v>0</v>
      </c>
      <c r="N20" s="264">
        <v>8</v>
      </c>
      <c r="O20" s="265">
        <v>3</v>
      </c>
      <c r="P20" s="262" t="s">
        <v>787</v>
      </c>
    </row>
    <row r="21" spans="1:23" ht="18" customHeight="1">
      <c r="A21" s="256" t="s">
        <v>651</v>
      </c>
      <c r="B21" s="267" t="s">
        <v>790</v>
      </c>
      <c r="C21" s="264">
        <v>6</v>
      </c>
      <c r="D21" s="264">
        <v>3</v>
      </c>
      <c r="E21" s="264">
        <v>0</v>
      </c>
      <c r="F21" s="264">
        <v>3</v>
      </c>
      <c r="G21" s="264">
        <v>114</v>
      </c>
      <c r="H21" s="264">
        <v>92</v>
      </c>
      <c r="I21" s="264">
        <f t="shared" si="1"/>
        <v>22</v>
      </c>
      <c r="J21" s="264">
        <v>11</v>
      </c>
      <c r="K21" s="264">
        <v>12</v>
      </c>
      <c r="L21" s="264">
        <v>0</v>
      </c>
      <c r="M21" s="264">
        <v>1</v>
      </c>
      <c r="N21" s="264">
        <v>13</v>
      </c>
      <c r="O21" s="265">
        <v>2</v>
      </c>
      <c r="P21" s="262" t="s">
        <v>788</v>
      </c>
      <c r="S21" s="257"/>
      <c r="T21" s="257"/>
      <c r="U21" s="257"/>
      <c r="V21" s="257"/>
      <c r="W21" s="257"/>
    </row>
    <row r="22" spans="1:23" ht="17.100000000000001" customHeight="1">
      <c r="A22" s="256" t="s">
        <v>816</v>
      </c>
      <c r="B22" s="459" t="s">
        <v>815</v>
      </c>
      <c r="C22" s="259">
        <v>6</v>
      </c>
      <c r="D22" s="259">
        <v>0</v>
      </c>
      <c r="E22" s="259">
        <v>0</v>
      </c>
      <c r="F22" s="259">
        <v>6</v>
      </c>
      <c r="G22" s="259">
        <v>90</v>
      </c>
      <c r="H22" s="259">
        <v>331</v>
      </c>
      <c r="I22" s="264">
        <f t="shared" si="1"/>
        <v>-241</v>
      </c>
      <c r="J22" s="259">
        <v>11</v>
      </c>
      <c r="K22" s="259">
        <v>49</v>
      </c>
      <c r="L22" s="259">
        <v>0</v>
      </c>
      <c r="M22" s="259">
        <v>0</v>
      </c>
      <c r="N22" s="259">
        <v>0</v>
      </c>
      <c r="O22" s="259">
        <v>4</v>
      </c>
      <c r="P22" s="260" t="s">
        <v>881</v>
      </c>
    </row>
    <row r="23" spans="1:23" ht="17.100000000000001" customHeight="1">
      <c r="A23" s="309" t="s">
        <v>929</v>
      </c>
      <c r="B23" s="267" t="s">
        <v>790</v>
      </c>
      <c r="C23" s="310">
        <v>6</v>
      </c>
      <c r="D23" s="310">
        <v>1</v>
      </c>
      <c r="E23" s="310">
        <v>0</v>
      </c>
      <c r="F23" s="310">
        <v>5</v>
      </c>
      <c r="G23" s="310">
        <v>133</v>
      </c>
      <c r="H23" s="310">
        <v>257</v>
      </c>
      <c r="I23" s="264">
        <f t="shared" si="1"/>
        <v>-124</v>
      </c>
      <c r="J23" s="310">
        <v>16</v>
      </c>
      <c r="K23" s="310">
        <v>37</v>
      </c>
      <c r="L23" s="310">
        <v>2</v>
      </c>
      <c r="M23" s="310">
        <v>2</v>
      </c>
      <c r="N23" s="310">
        <v>8</v>
      </c>
      <c r="O23" s="310">
        <v>3</v>
      </c>
      <c r="P23" s="311" t="s">
        <v>930</v>
      </c>
    </row>
    <row r="24" spans="1:23" ht="15.75" customHeight="1">
      <c r="A24" s="309" t="s">
        <v>1154</v>
      </c>
      <c r="B24" s="267" t="s">
        <v>790</v>
      </c>
      <c r="C24" s="310">
        <v>6</v>
      </c>
      <c r="D24" s="310">
        <v>3</v>
      </c>
      <c r="E24" s="310">
        <v>0</v>
      </c>
      <c r="F24" s="310">
        <v>3</v>
      </c>
      <c r="G24" s="310">
        <v>153</v>
      </c>
      <c r="H24" s="310">
        <v>142</v>
      </c>
      <c r="I24" s="264">
        <f t="shared" si="1"/>
        <v>11</v>
      </c>
      <c r="J24" s="310">
        <v>21</v>
      </c>
      <c r="K24" s="310">
        <v>18</v>
      </c>
      <c r="L24" s="310">
        <v>2</v>
      </c>
      <c r="M24" s="310">
        <v>0</v>
      </c>
      <c r="N24" s="310">
        <v>14</v>
      </c>
      <c r="O24" s="310">
        <v>3</v>
      </c>
      <c r="P24" s="311" t="s">
        <v>930</v>
      </c>
    </row>
    <row r="25" spans="1:23" ht="18" customHeight="1">
      <c r="A25" s="403" t="s">
        <v>1265</v>
      </c>
      <c r="B25" s="267" t="s">
        <v>790</v>
      </c>
      <c r="C25" s="310">
        <v>6</v>
      </c>
      <c r="D25" s="310">
        <v>2</v>
      </c>
      <c r="E25" s="310">
        <v>1</v>
      </c>
      <c r="F25" s="310">
        <v>3</v>
      </c>
      <c r="G25" s="310">
        <v>106</v>
      </c>
      <c r="H25" s="310">
        <v>149</v>
      </c>
      <c r="I25" s="264">
        <f t="shared" si="1"/>
        <v>-43</v>
      </c>
      <c r="J25" s="310">
        <v>15</v>
      </c>
      <c r="K25" s="310">
        <v>19</v>
      </c>
      <c r="L25" s="310">
        <v>2</v>
      </c>
      <c r="M25" s="310">
        <v>1</v>
      </c>
      <c r="N25" s="310">
        <v>13</v>
      </c>
      <c r="O25" s="310">
        <v>3</v>
      </c>
      <c r="P25" s="311" t="s">
        <v>930</v>
      </c>
      <c r="Q25" s="257" t="s">
        <v>1431</v>
      </c>
      <c r="R25" s="257"/>
    </row>
    <row r="26" spans="1:23" ht="18" customHeight="1">
      <c r="A26" s="309" t="s">
        <v>1419</v>
      </c>
      <c r="B26" s="267" t="s">
        <v>790</v>
      </c>
      <c r="C26" s="310">
        <v>3</v>
      </c>
      <c r="D26" s="310">
        <v>1</v>
      </c>
      <c r="E26" s="310">
        <v>1</v>
      </c>
      <c r="F26" s="310">
        <v>1</v>
      </c>
      <c r="G26" s="310">
        <v>70</v>
      </c>
      <c r="H26" s="310">
        <v>76</v>
      </c>
      <c r="I26" s="264">
        <f t="shared" si="1"/>
        <v>-6</v>
      </c>
      <c r="J26" s="310">
        <v>8</v>
      </c>
      <c r="K26" s="310">
        <v>9</v>
      </c>
      <c r="L26" s="310">
        <v>0</v>
      </c>
      <c r="M26" s="310">
        <v>0</v>
      </c>
      <c r="N26" s="310">
        <v>6</v>
      </c>
      <c r="O26" s="310">
        <v>5</v>
      </c>
      <c r="P26" s="311" t="s">
        <v>930</v>
      </c>
      <c r="Q26" s="257" t="s">
        <v>1571</v>
      </c>
      <c r="R26" s="257" t="s">
        <v>1474</v>
      </c>
    </row>
    <row r="27" spans="1:23" ht="18" customHeight="1">
      <c r="A27" s="309" t="s">
        <v>1541</v>
      </c>
      <c r="B27" s="267" t="s">
        <v>790</v>
      </c>
      <c r="C27" s="310">
        <v>4</v>
      </c>
      <c r="D27" s="310">
        <v>0</v>
      </c>
      <c r="E27" s="310">
        <v>0</v>
      </c>
      <c r="F27" s="310">
        <v>4</v>
      </c>
      <c r="G27" s="310">
        <v>75</v>
      </c>
      <c r="H27" s="310">
        <v>115</v>
      </c>
      <c r="I27" s="264">
        <f t="shared" si="1"/>
        <v>-40</v>
      </c>
      <c r="J27" s="310">
        <v>8</v>
      </c>
      <c r="K27" s="310">
        <v>17</v>
      </c>
      <c r="L27" s="310">
        <v>1</v>
      </c>
      <c r="M27" s="310">
        <v>1</v>
      </c>
      <c r="N27" s="310">
        <v>2</v>
      </c>
      <c r="O27" s="310">
        <v>5</v>
      </c>
      <c r="P27" s="311" t="s">
        <v>1611</v>
      </c>
      <c r="Q27" s="257" t="s">
        <v>1631</v>
      </c>
      <c r="R27" s="257"/>
    </row>
    <row r="28" spans="1:23" ht="17.399999999999999" customHeight="1">
      <c r="A28" s="256" t="s">
        <v>1629</v>
      </c>
      <c r="B28" s="267" t="s">
        <v>790</v>
      </c>
      <c r="C28" s="310">
        <v>4</v>
      </c>
      <c r="D28" s="310">
        <v>0</v>
      </c>
      <c r="E28" s="310">
        <v>0</v>
      </c>
      <c r="F28" s="310">
        <v>4</v>
      </c>
      <c r="G28" s="310">
        <v>56</v>
      </c>
      <c r="H28" s="310">
        <v>97</v>
      </c>
      <c r="I28" s="264">
        <f t="shared" si="1"/>
        <v>-41</v>
      </c>
      <c r="J28" s="310">
        <v>8</v>
      </c>
      <c r="K28" s="310">
        <v>17</v>
      </c>
      <c r="L28" s="310">
        <v>0</v>
      </c>
      <c r="M28" s="310">
        <v>1</v>
      </c>
      <c r="N28" s="310">
        <v>1</v>
      </c>
      <c r="O28" s="310">
        <v>9</v>
      </c>
      <c r="P28" s="311" t="s">
        <v>1630</v>
      </c>
      <c r="Q28" s="257" t="s">
        <v>1481</v>
      </c>
    </row>
    <row r="29" spans="1:23" ht="17.399999999999999" customHeight="1">
      <c r="A29" s="256" t="s">
        <v>1836</v>
      </c>
      <c r="B29" s="267" t="s">
        <v>790</v>
      </c>
      <c r="C29" s="310">
        <v>5</v>
      </c>
      <c r="D29" s="310">
        <v>2</v>
      </c>
      <c r="E29" s="310">
        <v>0</v>
      </c>
      <c r="F29" s="310">
        <v>3</v>
      </c>
      <c r="G29" s="310">
        <v>76</v>
      </c>
      <c r="H29" s="310">
        <v>129</v>
      </c>
      <c r="I29" s="264">
        <f t="shared" ref="I29" si="2">-(H29-G29)</f>
        <v>-53</v>
      </c>
      <c r="J29" s="310">
        <v>11</v>
      </c>
      <c r="K29" s="310">
        <v>16</v>
      </c>
      <c r="L29" s="310">
        <v>1</v>
      </c>
      <c r="M29" s="310">
        <v>1</v>
      </c>
      <c r="N29" s="310">
        <v>10</v>
      </c>
      <c r="O29" s="310">
        <v>5</v>
      </c>
      <c r="P29" s="311" t="s">
        <v>1630</v>
      </c>
      <c r="Q29" s="257" t="s">
        <v>1837</v>
      </c>
      <c r="R29" s="257" t="s">
        <v>1474</v>
      </c>
    </row>
    <row r="30" spans="1:23" ht="17.399999999999999" customHeight="1">
      <c r="A30" s="256" t="s">
        <v>1903</v>
      </c>
      <c r="B30" s="267" t="s">
        <v>790</v>
      </c>
      <c r="C30" s="310">
        <v>4</v>
      </c>
      <c r="D30" s="310">
        <v>0</v>
      </c>
      <c r="E30" s="310">
        <v>0</v>
      </c>
      <c r="F30" s="310">
        <v>4</v>
      </c>
      <c r="G30" s="310">
        <v>49</v>
      </c>
      <c r="H30" s="310">
        <v>86</v>
      </c>
      <c r="I30" s="264">
        <f t="shared" si="1"/>
        <v>-37</v>
      </c>
      <c r="J30" s="310">
        <v>10</v>
      </c>
      <c r="K30" s="310">
        <v>17</v>
      </c>
      <c r="L30" s="310">
        <v>0</v>
      </c>
      <c r="M30" s="310">
        <v>2</v>
      </c>
      <c r="N30" s="310">
        <v>2</v>
      </c>
      <c r="O30" s="310">
        <v>6</v>
      </c>
      <c r="P30" s="311" t="s">
        <v>1902</v>
      </c>
      <c r="Q30" s="257" t="s">
        <v>1837</v>
      </c>
      <c r="R30" s="257"/>
    </row>
    <row r="32" spans="1:23">
      <c r="A32" s="264">
        <v>2021</v>
      </c>
      <c r="B32" s="460" t="s">
        <v>1480</v>
      </c>
      <c r="C32" s="264">
        <v>5</v>
      </c>
      <c r="D32" s="264">
        <v>0</v>
      </c>
      <c r="E32" s="264">
        <v>0</v>
      </c>
      <c r="F32" s="264">
        <v>5</v>
      </c>
      <c r="G32" s="264">
        <v>88</v>
      </c>
      <c r="H32" s="264">
        <v>174</v>
      </c>
      <c r="I32" s="314">
        <f>-(H32-G32)</f>
        <v>-86</v>
      </c>
      <c r="J32" s="264">
        <v>10</v>
      </c>
      <c r="K32" s="264">
        <v>23</v>
      </c>
      <c r="L32" s="264">
        <v>0</v>
      </c>
      <c r="M32" s="264">
        <v>3</v>
      </c>
      <c r="N32" s="264">
        <v>3</v>
      </c>
      <c r="O32" s="264">
        <v>12</v>
      </c>
      <c r="P32" s="262" t="s">
        <v>930</v>
      </c>
    </row>
  </sheetData>
  <mergeCells count="4">
    <mergeCell ref="A1:O1"/>
    <mergeCell ref="G2:H2"/>
    <mergeCell ref="J2:K2"/>
    <mergeCell ref="L2:M2"/>
  </mergeCells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5"/>
  <sheetViews>
    <sheetView workbookViewId="0">
      <selection activeCell="D10" sqref="D10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26" t="s">
        <v>1380</v>
      </c>
      <c r="B1" s="431" t="s">
        <v>1381</v>
      </c>
      <c r="C1" s="432" t="s">
        <v>3</v>
      </c>
    </row>
    <row r="2" spans="1:4">
      <c r="A2" s="2" t="s">
        <v>1379</v>
      </c>
      <c r="B2" s="2" t="s">
        <v>1391</v>
      </c>
      <c r="C2" s="433">
        <v>43449</v>
      </c>
    </row>
    <row r="3" spans="1:4">
      <c r="A3" s="2" t="s">
        <v>1378</v>
      </c>
      <c r="B3" s="2" t="s">
        <v>1392</v>
      </c>
      <c r="C3" s="433">
        <v>43834</v>
      </c>
    </row>
    <row r="4" spans="1:4">
      <c r="A4" s="2" t="s">
        <v>1382</v>
      </c>
      <c r="B4" s="2" t="s">
        <v>1393</v>
      </c>
      <c r="C4" s="433">
        <v>41537</v>
      </c>
    </row>
    <row r="5" spans="1:4">
      <c r="A5" s="2" t="s">
        <v>1383</v>
      </c>
      <c r="B5" s="2" t="s">
        <v>1394</v>
      </c>
      <c r="C5" s="433">
        <v>41936</v>
      </c>
    </row>
    <row r="6" spans="1:4">
      <c r="A6" s="2" t="s">
        <v>1384</v>
      </c>
      <c r="B6" s="2" t="s">
        <v>1395</v>
      </c>
      <c r="C6" s="433">
        <v>42385</v>
      </c>
    </row>
    <row r="7" spans="1:4">
      <c r="A7" s="2" t="s">
        <v>1390</v>
      </c>
      <c r="B7" s="2" t="s">
        <v>1396</v>
      </c>
      <c r="C7" s="433">
        <v>42671</v>
      </c>
    </row>
    <row r="8" spans="1:4">
      <c r="A8" s="2" t="s">
        <v>1385</v>
      </c>
      <c r="B8" s="2" t="s">
        <v>1397</v>
      </c>
      <c r="C8" s="433">
        <v>43001</v>
      </c>
    </row>
    <row r="9" spans="1:4">
      <c r="A9" s="2" t="s">
        <v>1386</v>
      </c>
      <c r="B9" s="2" t="s">
        <v>1398</v>
      </c>
      <c r="C9" s="433">
        <v>43147</v>
      </c>
    </row>
    <row r="10" spans="1:4">
      <c r="A10" s="2" t="s">
        <v>1959</v>
      </c>
      <c r="B10" s="2" t="s">
        <v>1960</v>
      </c>
      <c r="C10" s="433">
        <v>45683</v>
      </c>
    </row>
    <row r="11" spans="1:4">
      <c r="A11" s="2" t="s">
        <v>1387</v>
      </c>
      <c r="B11" s="2" t="s">
        <v>1626</v>
      </c>
      <c r="C11" s="2"/>
    </row>
    <row r="12" spans="1:4">
      <c r="A12" s="2" t="s">
        <v>1400</v>
      </c>
      <c r="B12" s="2" t="s">
        <v>1401</v>
      </c>
      <c r="C12" s="433">
        <v>43449</v>
      </c>
    </row>
    <row r="13" spans="1:4">
      <c r="A13" s="2" t="s">
        <v>1388</v>
      </c>
      <c r="B13" s="2" t="s">
        <v>1955</v>
      </c>
      <c r="C13" s="2"/>
      <c r="D13" t="s">
        <v>1867</v>
      </c>
    </row>
    <row r="14" spans="1:4">
      <c r="A14" s="2" t="s">
        <v>1389</v>
      </c>
      <c r="B14" s="2" t="s">
        <v>1869</v>
      </c>
      <c r="C14" s="2"/>
    </row>
    <row r="15" spans="1:4">
      <c r="A15" s="2" t="s">
        <v>1399</v>
      </c>
      <c r="B15" s="2" t="s">
        <v>1576</v>
      </c>
      <c r="C1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activeCell="L13" sqref="L13"/>
    </sheetView>
  </sheetViews>
  <sheetFormatPr defaultColWidth="11" defaultRowHeight="21"/>
  <cols>
    <col min="1" max="1" width="30.09765625" style="104" bestFit="1" customWidth="1"/>
    <col min="2" max="2" width="15.59765625" style="104" bestFit="1" customWidth="1"/>
    <col min="3" max="3" width="9.09765625" style="108" bestFit="1" customWidth="1"/>
    <col min="4" max="4" width="6.09765625" style="108" bestFit="1" customWidth="1"/>
    <col min="5" max="5" width="3.5" style="108" bestFit="1" customWidth="1"/>
    <col min="6" max="6" width="9.09765625" style="108" bestFit="1" customWidth="1"/>
    <col min="7" max="7" width="8.09765625" style="108" bestFit="1" customWidth="1"/>
    <col min="8" max="8" width="9.09765625" style="108" bestFit="1" customWidth="1"/>
    <col min="9" max="9" width="6.5" style="108" bestFit="1" customWidth="1"/>
    <col min="10" max="10" width="7.5" style="108" bestFit="1" customWidth="1"/>
    <col min="11" max="11" width="12.296875" style="108" bestFit="1" customWidth="1"/>
    <col min="12" max="12" width="20.59765625" style="108" bestFit="1" customWidth="1"/>
    <col min="13" max="13" width="20.69921875" style="108" bestFit="1" customWidth="1"/>
    <col min="14" max="14" width="19" style="108" customWidth="1"/>
    <col min="15" max="15" width="16" style="108" bestFit="1" customWidth="1"/>
    <col min="16" max="16384" width="11" style="104"/>
  </cols>
  <sheetData>
    <row r="1" spans="1:15">
      <c r="A1" s="103" t="s">
        <v>10</v>
      </c>
      <c r="B1" s="103" t="s">
        <v>38</v>
      </c>
      <c r="C1" s="103" t="s">
        <v>11</v>
      </c>
      <c r="D1" s="103" t="s">
        <v>12</v>
      </c>
      <c r="E1" s="103" t="s">
        <v>13</v>
      </c>
      <c r="F1" s="103" t="s">
        <v>14</v>
      </c>
      <c r="G1" s="103" t="s">
        <v>15</v>
      </c>
      <c r="H1" s="103" t="s">
        <v>16</v>
      </c>
      <c r="I1" s="103" t="s">
        <v>17</v>
      </c>
      <c r="J1" s="103" t="s">
        <v>18</v>
      </c>
      <c r="K1" s="239" t="s">
        <v>1548</v>
      </c>
      <c r="L1" s="292" t="s">
        <v>820</v>
      </c>
      <c r="M1" s="462" t="s">
        <v>506</v>
      </c>
      <c r="N1" s="463" t="s">
        <v>1482</v>
      </c>
      <c r="O1" s="192" t="s">
        <v>9</v>
      </c>
    </row>
    <row r="2" spans="1:15">
      <c r="A2" s="105" t="s">
        <v>1355</v>
      </c>
      <c r="B2" s="106" t="s">
        <v>36</v>
      </c>
      <c r="C2" s="106">
        <v>40</v>
      </c>
      <c r="D2" s="106" t="s">
        <v>1493</v>
      </c>
      <c r="E2" s="106">
        <v>2</v>
      </c>
      <c r="F2" s="106" t="s">
        <v>1951</v>
      </c>
      <c r="G2" s="106">
        <v>577</v>
      </c>
      <c r="H2" s="106">
        <v>793</v>
      </c>
      <c r="I2" s="106">
        <v>68</v>
      </c>
      <c r="J2" s="106">
        <v>101</v>
      </c>
      <c r="K2" s="106">
        <v>30</v>
      </c>
      <c r="L2" s="106"/>
      <c r="M2" s="106"/>
      <c r="N2" s="106">
        <v>2</v>
      </c>
      <c r="O2" s="106">
        <v>8</v>
      </c>
    </row>
    <row r="3" spans="1:15">
      <c r="A3" s="105" t="s">
        <v>26</v>
      </c>
      <c r="B3" s="106" t="s">
        <v>37</v>
      </c>
      <c r="C3" s="106">
        <v>26</v>
      </c>
      <c r="D3" s="106">
        <v>1</v>
      </c>
      <c r="E3" s="106"/>
      <c r="F3" s="106" t="s">
        <v>1932</v>
      </c>
      <c r="G3" s="106">
        <v>370</v>
      </c>
      <c r="H3" s="106">
        <v>1107</v>
      </c>
      <c r="I3" s="106">
        <v>46</v>
      </c>
      <c r="J3" s="106">
        <v>147</v>
      </c>
      <c r="K3" s="106">
        <v>24</v>
      </c>
      <c r="L3" s="106"/>
      <c r="M3" s="106"/>
      <c r="N3" s="106"/>
      <c r="O3" s="106">
        <v>2</v>
      </c>
    </row>
    <row r="4" spans="1:15">
      <c r="A4" s="105" t="s">
        <v>23</v>
      </c>
      <c r="B4" s="106" t="s">
        <v>35</v>
      </c>
      <c r="C4" s="106">
        <v>21</v>
      </c>
      <c r="D4" s="106">
        <v>4</v>
      </c>
      <c r="E4" s="106">
        <v>1</v>
      </c>
      <c r="F4" s="106">
        <v>16</v>
      </c>
      <c r="G4" s="106">
        <v>337</v>
      </c>
      <c r="H4" s="106">
        <v>583</v>
      </c>
      <c r="I4" s="106">
        <v>40</v>
      </c>
      <c r="J4" s="106">
        <v>69</v>
      </c>
      <c r="K4" s="106">
        <v>21</v>
      </c>
      <c r="L4" s="106"/>
      <c r="M4" s="106"/>
      <c r="N4" s="106"/>
      <c r="O4" s="106"/>
    </row>
    <row r="5" spans="1:15">
      <c r="A5" s="105" t="s">
        <v>28</v>
      </c>
      <c r="B5" s="106" t="s">
        <v>1870</v>
      </c>
      <c r="C5" s="106">
        <v>23</v>
      </c>
      <c r="D5" s="106">
        <v>1</v>
      </c>
      <c r="E5" s="106"/>
      <c r="F5" s="106" t="s">
        <v>1927</v>
      </c>
      <c r="G5" s="106">
        <v>232</v>
      </c>
      <c r="H5" s="106">
        <v>720</v>
      </c>
      <c r="I5" s="106">
        <v>29</v>
      </c>
      <c r="J5" s="106">
        <v>109</v>
      </c>
      <c r="K5" s="106">
        <v>20</v>
      </c>
      <c r="L5" s="106"/>
      <c r="M5" s="106"/>
      <c r="N5" s="106">
        <v>1</v>
      </c>
      <c r="O5" s="106">
        <v>1</v>
      </c>
    </row>
    <row r="6" spans="1:15">
      <c r="A6" s="105" t="s">
        <v>25</v>
      </c>
      <c r="B6" s="106" t="s">
        <v>37</v>
      </c>
      <c r="C6" s="106">
        <v>21</v>
      </c>
      <c r="D6" s="106">
        <v>5</v>
      </c>
      <c r="E6" s="106"/>
      <c r="F6" s="106">
        <v>16</v>
      </c>
      <c r="G6" s="106">
        <v>337</v>
      </c>
      <c r="H6" s="106">
        <v>505</v>
      </c>
      <c r="I6" s="106">
        <v>39</v>
      </c>
      <c r="J6" s="106">
        <v>65</v>
      </c>
      <c r="K6" s="106">
        <v>20</v>
      </c>
      <c r="L6" s="106"/>
      <c r="M6" s="106"/>
      <c r="N6" s="106">
        <v>1</v>
      </c>
      <c r="O6" s="106"/>
    </row>
    <row r="7" spans="1:15">
      <c r="A7" s="105" t="s">
        <v>114</v>
      </c>
      <c r="B7" s="106" t="s">
        <v>35</v>
      </c>
      <c r="C7" s="106">
        <v>20</v>
      </c>
      <c r="D7" s="106">
        <v>8</v>
      </c>
      <c r="E7" s="106">
        <v>1</v>
      </c>
      <c r="F7" s="106">
        <v>11</v>
      </c>
      <c r="G7" s="106">
        <v>380</v>
      </c>
      <c r="H7" s="106">
        <v>473</v>
      </c>
      <c r="I7" s="106">
        <v>42</v>
      </c>
      <c r="J7" s="106">
        <v>56</v>
      </c>
      <c r="K7" s="106">
        <v>19</v>
      </c>
      <c r="L7" s="106"/>
      <c r="M7" s="106">
        <v>1</v>
      </c>
      <c r="N7" s="106"/>
      <c r="O7" s="106"/>
    </row>
    <row r="8" spans="1:15">
      <c r="A8" s="105" t="s">
        <v>1550</v>
      </c>
      <c r="B8" s="106" t="s">
        <v>35</v>
      </c>
      <c r="C8" s="106">
        <v>20</v>
      </c>
      <c r="D8" s="106">
        <v>4</v>
      </c>
      <c r="E8" s="106">
        <v>1</v>
      </c>
      <c r="F8" s="106">
        <v>15</v>
      </c>
      <c r="G8" s="106">
        <v>322</v>
      </c>
      <c r="H8" s="106">
        <v>567</v>
      </c>
      <c r="I8" s="106">
        <v>42</v>
      </c>
      <c r="J8" s="106">
        <v>69</v>
      </c>
      <c r="K8" s="106">
        <v>19</v>
      </c>
      <c r="L8" s="106"/>
      <c r="M8" s="106"/>
      <c r="N8" s="106">
        <v>1</v>
      </c>
      <c r="O8" s="106"/>
    </row>
    <row r="9" spans="1:15">
      <c r="A9" s="105" t="s">
        <v>30</v>
      </c>
      <c r="B9" s="106" t="s">
        <v>1871</v>
      </c>
      <c r="C9" s="106">
        <v>19</v>
      </c>
      <c r="D9" s="106">
        <v>3</v>
      </c>
      <c r="E9" s="106"/>
      <c r="F9" s="106">
        <v>16</v>
      </c>
      <c r="G9" s="106">
        <v>250</v>
      </c>
      <c r="H9" s="106">
        <v>642</v>
      </c>
      <c r="I9" s="106">
        <v>31</v>
      </c>
      <c r="J9" s="106">
        <v>89</v>
      </c>
      <c r="K9" s="106">
        <v>19</v>
      </c>
      <c r="L9" s="106"/>
      <c r="M9" s="106"/>
      <c r="N9" s="106"/>
      <c r="O9" s="106"/>
    </row>
    <row r="10" spans="1:15">
      <c r="A10" s="105" t="s">
        <v>29</v>
      </c>
      <c r="B10" s="106" t="s">
        <v>1870</v>
      </c>
      <c r="C10" s="106">
        <v>25</v>
      </c>
      <c r="D10" s="106">
        <v>3</v>
      </c>
      <c r="E10" s="106"/>
      <c r="F10" s="106">
        <v>22</v>
      </c>
      <c r="G10" s="106">
        <v>383</v>
      </c>
      <c r="H10" s="106">
        <v>825</v>
      </c>
      <c r="I10" s="106">
        <v>43</v>
      </c>
      <c r="J10" s="106">
        <v>108</v>
      </c>
      <c r="K10" s="106">
        <v>18</v>
      </c>
      <c r="L10" s="106">
        <v>6</v>
      </c>
      <c r="M10" s="106">
        <v>1</v>
      </c>
      <c r="N10" s="106"/>
      <c r="O10" s="106"/>
    </row>
    <row r="11" spans="1:15">
      <c r="A11" s="105" t="s">
        <v>27</v>
      </c>
      <c r="B11" s="106" t="s">
        <v>1870</v>
      </c>
      <c r="C11" s="106">
        <v>18</v>
      </c>
      <c r="D11" s="106"/>
      <c r="E11" s="106"/>
      <c r="F11" s="106">
        <v>18</v>
      </c>
      <c r="G11" s="106">
        <v>187</v>
      </c>
      <c r="H11" s="106">
        <v>669</v>
      </c>
      <c r="I11" s="106">
        <v>23</v>
      </c>
      <c r="J11" s="106">
        <v>97</v>
      </c>
      <c r="K11" s="106">
        <v>18</v>
      </c>
      <c r="L11" s="106"/>
      <c r="M11" s="106"/>
      <c r="N11" s="106"/>
      <c r="O11" s="106"/>
    </row>
    <row r="12" spans="1:15">
      <c r="A12" s="105" t="s">
        <v>24</v>
      </c>
      <c r="B12" s="106" t="s">
        <v>35</v>
      </c>
      <c r="C12" s="106">
        <v>18</v>
      </c>
      <c r="D12" s="106"/>
      <c r="E12" s="106">
        <v>1</v>
      </c>
      <c r="F12" s="106">
        <v>17</v>
      </c>
      <c r="G12" s="106">
        <v>256</v>
      </c>
      <c r="H12" s="106">
        <v>516</v>
      </c>
      <c r="I12" s="106">
        <v>25</v>
      </c>
      <c r="J12" s="106">
        <v>59</v>
      </c>
      <c r="K12" s="106">
        <v>18</v>
      </c>
      <c r="L12" s="106"/>
      <c r="M12" s="106"/>
      <c r="N12" s="106"/>
      <c r="O12" s="106"/>
    </row>
    <row r="13" spans="1:15">
      <c r="A13" s="105" t="s">
        <v>973</v>
      </c>
      <c r="B13" s="106" t="s">
        <v>974</v>
      </c>
      <c r="C13" s="106">
        <v>7</v>
      </c>
      <c r="D13" s="106">
        <v>1</v>
      </c>
      <c r="E13" s="106"/>
      <c r="F13" s="106">
        <v>6</v>
      </c>
      <c r="G13" s="106">
        <v>176</v>
      </c>
      <c r="H13" s="106">
        <v>239</v>
      </c>
      <c r="I13" s="106">
        <v>22</v>
      </c>
      <c r="J13" s="106">
        <v>32</v>
      </c>
      <c r="K13" s="106">
        <v>5</v>
      </c>
      <c r="L13" s="106"/>
      <c r="M13" s="106">
        <v>2</v>
      </c>
      <c r="N13" s="106"/>
      <c r="O13" s="106"/>
    </row>
    <row r="14" spans="1:15">
      <c r="A14" s="105" t="s">
        <v>1594</v>
      </c>
      <c r="B14" s="106" t="s">
        <v>974</v>
      </c>
      <c r="C14" s="106">
        <v>4</v>
      </c>
      <c r="D14" s="106"/>
      <c r="E14" s="106"/>
      <c r="F14" s="106">
        <v>4</v>
      </c>
      <c r="G14" s="106">
        <v>39</v>
      </c>
      <c r="H14" s="106">
        <v>155</v>
      </c>
      <c r="I14" s="106">
        <v>5</v>
      </c>
      <c r="J14" s="106">
        <v>22</v>
      </c>
      <c r="K14" s="106">
        <v>4</v>
      </c>
      <c r="L14" s="106"/>
      <c r="M14" s="106"/>
      <c r="N14" s="106"/>
      <c r="O14" s="106"/>
    </row>
    <row r="15" spans="1:15">
      <c r="A15" s="105" t="s">
        <v>1549</v>
      </c>
      <c r="B15" s="106" t="s">
        <v>974</v>
      </c>
      <c r="C15" s="106">
        <v>4</v>
      </c>
      <c r="D15" s="106"/>
      <c r="E15" s="106"/>
      <c r="F15" s="106">
        <v>4</v>
      </c>
      <c r="G15" s="106">
        <v>89</v>
      </c>
      <c r="H15" s="106">
        <v>151</v>
      </c>
      <c r="I15" s="106">
        <v>12</v>
      </c>
      <c r="J15" s="106">
        <v>23</v>
      </c>
      <c r="K15" s="106">
        <v>4</v>
      </c>
      <c r="L15" s="106"/>
      <c r="M15" s="106"/>
      <c r="N15" s="106"/>
      <c r="O15" s="106"/>
    </row>
    <row r="16" spans="1:15">
      <c r="A16" s="105" t="s">
        <v>1852</v>
      </c>
      <c r="B16" s="106" t="s">
        <v>974</v>
      </c>
      <c r="C16" s="106">
        <v>4</v>
      </c>
      <c r="D16" s="106">
        <v>1</v>
      </c>
      <c r="E16" s="106"/>
      <c r="F16" s="106">
        <v>3</v>
      </c>
      <c r="G16" s="106">
        <v>58</v>
      </c>
      <c r="H16" s="106">
        <v>137</v>
      </c>
      <c r="I16" s="106">
        <v>5</v>
      </c>
      <c r="J16" s="106">
        <v>18</v>
      </c>
      <c r="K16" s="106">
        <v>3</v>
      </c>
      <c r="L16" s="106"/>
      <c r="M16" s="106">
        <v>1</v>
      </c>
      <c r="N16" s="106"/>
      <c r="O16" s="106"/>
    </row>
    <row r="17" spans="1:15">
      <c r="A17" s="105" t="s">
        <v>1588</v>
      </c>
      <c r="B17" s="106" t="s">
        <v>974</v>
      </c>
      <c r="C17" s="106">
        <v>3</v>
      </c>
      <c r="D17" s="106"/>
      <c r="E17" s="106"/>
      <c r="F17" s="106">
        <v>3</v>
      </c>
      <c r="G17" s="106">
        <v>48</v>
      </c>
      <c r="H17" s="106">
        <v>177</v>
      </c>
      <c r="I17" s="106">
        <v>7</v>
      </c>
      <c r="J17" s="106">
        <v>26</v>
      </c>
      <c r="K17" s="106">
        <v>3</v>
      </c>
      <c r="L17" s="106"/>
      <c r="M17" s="106"/>
      <c r="N17" s="106"/>
      <c r="O17" s="106"/>
    </row>
    <row r="18" spans="1:15">
      <c r="A18" s="105" t="s">
        <v>975</v>
      </c>
      <c r="B18" s="106" t="s">
        <v>974</v>
      </c>
      <c r="C18" s="106">
        <v>2</v>
      </c>
      <c r="D18" s="106">
        <v>2</v>
      </c>
      <c r="E18" s="106"/>
      <c r="F18" s="106"/>
      <c r="G18" s="106">
        <v>75</v>
      </c>
      <c r="H18" s="106">
        <v>33</v>
      </c>
      <c r="I18" s="106">
        <v>10</v>
      </c>
      <c r="J18" s="106">
        <v>3</v>
      </c>
      <c r="K18" s="106">
        <v>2</v>
      </c>
      <c r="L18" s="106"/>
      <c r="M18" s="106"/>
      <c r="N18" s="106"/>
      <c r="O18" s="106"/>
    </row>
    <row r="19" spans="1:15">
      <c r="A19" s="105" t="s">
        <v>374</v>
      </c>
      <c r="B19" s="106" t="s">
        <v>33</v>
      </c>
      <c r="C19" s="106">
        <v>4</v>
      </c>
      <c r="D19" s="106"/>
      <c r="E19" s="106"/>
      <c r="F19" s="106">
        <v>4</v>
      </c>
      <c r="G19" s="106">
        <v>32</v>
      </c>
      <c r="H19" s="106">
        <v>144</v>
      </c>
      <c r="I19" s="106">
        <v>3</v>
      </c>
      <c r="J19" s="106">
        <v>20</v>
      </c>
      <c r="K19" s="106"/>
      <c r="L19" s="106">
        <v>4</v>
      </c>
      <c r="M19" s="106"/>
      <c r="N19" s="106"/>
      <c r="O19" s="106"/>
    </row>
    <row r="20" spans="1:15">
      <c r="A20" s="105" t="s">
        <v>31</v>
      </c>
      <c r="B20" s="106" t="s">
        <v>33</v>
      </c>
      <c r="C20" s="106">
        <v>3</v>
      </c>
      <c r="D20" s="106"/>
      <c r="E20" s="106"/>
      <c r="F20" s="106">
        <v>3</v>
      </c>
      <c r="G20" s="106">
        <v>36</v>
      </c>
      <c r="H20" s="106">
        <v>96</v>
      </c>
      <c r="I20" s="106">
        <v>2</v>
      </c>
      <c r="J20" s="106">
        <v>14</v>
      </c>
      <c r="K20" s="106"/>
      <c r="L20" s="106">
        <v>2</v>
      </c>
      <c r="M20" s="106">
        <v>1</v>
      </c>
      <c r="N20" s="106"/>
      <c r="O20" s="106"/>
    </row>
    <row r="21" spans="1:15">
      <c r="A21" s="105" t="s">
        <v>32</v>
      </c>
      <c r="B21" s="106" t="s">
        <v>34</v>
      </c>
      <c r="C21" s="106">
        <v>2</v>
      </c>
      <c r="D21" s="106"/>
      <c r="E21" s="106"/>
      <c r="F21" s="106">
        <v>2</v>
      </c>
      <c r="G21" s="106">
        <v>19</v>
      </c>
      <c r="H21" s="106">
        <v>110</v>
      </c>
      <c r="I21" s="106">
        <v>3</v>
      </c>
      <c r="J21" s="106">
        <v>15</v>
      </c>
      <c r="K21" s="106"/>
      <c r="L21" s="106">
        <v>2</v>
      </c>
      <c r="M21" s="106"/>
      <c r="N21" s="106"/>
      <c r="O21" s="106"/>
    </row>
    <row r="22" spans="1:15">
      <c r="A22" s="105" t="s">
        <v>346</v>
      </c>
      <c r="B22" s="106" t="s">
        <v>34</v>
      </c>
      <c r="C22" s="106">
        <v>2</v>
      </c>
      <c r="D22" s="106"/>
      <c r="E22" s="106"/>
      <c r="F22" s="106">
        <v>2</v>
      </c>
      <c r="G22" s="106">
        <v>13</v>
      </c>
      <c r="H22" s="106">
        <v>103</v>
      </c>
      <c r="I22" s="106">
        <v>1</v>
      </c>
      <c r="J22" s="106">
        <v>14</v>
      </c>
      <c r="K22" s="106"/>
      <c r="L22" s="106">
        <v>2</v>
      </c>
      <c r="M22" s="106"/>
      <c r="N22" s="106"/>
      <c r="O22" s="106"/>
    </row>
    <row r="23" spans="1:15">
      <c r="A23" s="105" t="s">
        <v>827</v>
      </c>
      <c r="B23" s="106" t="s">
        <v>34</v>
      </c>
      <c r="C23" s="106">
        <v>2</v>
      </c>
      <c r="D23" s="106"/>
      <c r="E23" s="106"/>
      <c r="F23" s="106">
        <v>2</v>
      </c>
      <c r="G23" s="106">
        <v>41</v>
      </c>
      <c r="H23" s="106">
        <v>123</v>
      </c>
      <c r="I23" s="106">
        <v>5</v>
      </c>
      <c r="J23" s="106">
        <v>18</v>
      </c>
      <c r="K23" s="106"/>
      <c r="L23" s="106">
        <v>2</v>
      </c>
      <c r="M23" s="106"/>
      <c r="N23" s="106"/>
      <c r="O23" s="106"/>
    </row>
    <row r="24" spans="1:15">
      <c r="A24" s="105" t="s">
        <v>500</v>
      </c>
      <c r="B24" s="106" t="s">
        <v>34</v>
      </c>
      <c r="C24" s="106">
        <v>6</v>
      </c>
      <c r="D24" s="106"/>
      <c r="E24" s="106"/>
      <c r="F24" s="106">
        <v>6</v>
      </c>
      <c r="G24" s="106">
        <v>84</v>
      </c>
      <c r="H24" s="106">
        <v>206</v>
      </c>
      <c r="I24" s="106">
        <v>12</v>
      </c>
      <c r="J24" s="106">
        <v>28</v>
      </c>
      <c r="K24" s="106"/>
      <c r="L24" s="106"/>
      <c r="M24" s="106">
        <v>6</v>
      </c>
      <c r="N24" s="106"/>
      <c r="O24" s="106"/>
    </row>
    <row r="25" spans="1:15">
      <c r="A25" s="105" t="s">
        <v>1169</v>
      </c>
      <c r="B25" s="106" t="s">
        <v>34</v>
      </c>
      <c r="C25" s="106">
        <v>6</v>
      </c>
      <c r="D25" s="106">
        <v>1</v>
      </c>
      <c r="E25" s="106">
        <v>1</v>
      </c>
      <c r="F25" s="106">
        <v>4</v>
      </c>
      <c r="G25" s="106">
        <v>100</v>
      </c>
      <c r="H25" s="106">
        <v>195</v>
      </c>
      <c r="I25" s="106">
        <v>13</v>
      </c>
      <c r="J25" s="106">
        <v>29</v>
      </c>
      <c r="K25" s="106"/>
      <c r="L25" s="106"/>
      <c r="M25" s="106">
        <v>6</v>
      </c>
      <c r="N25" s="106"/>
      <c r="O25" s="106"/>
    </row>
    <row r="26" spans="1:15">
      <c r="A26" s="105" t="s">
        <v>525</v>
      </c>
      <c r="B26" s="106" t="s">
        <v>33</v>
      </c>
      <c r="C26" s="106">
        <v>5</v>
      </c>
      <c r="D26" s="106">
        <v>4</v>
      </c>
      <c r="E26" s="106"/>
      <c r="F26" s="106">
        <v>1</v>
      </c>
      <c r="G26" s="106">
        <v>104</v>
      </c>
      <c r="H26" s="106">
        <v>98</v>
      </c>
      <c r="I26" s="106">
        <v>11</v>
      </c>
      <c r="J26" s="106">
        <v>11</v>
      </c>
      <c r="K26" s="106"/>
      <c r="L26" s="106"/>
      <c r="M26" s="106">
        <v>5</v>
      </c>
      <c r="N26" s="106"/>
      <c r="O26" s="106"/>
    </row>
    <row r="27" spans="1:15">
      <c r="A27" s="105" t="s">
        <v>1220</v>
      </c>
      <c r="B27" s="106" t="s">
        <v>33</v>
      </c>
      <c r="C27" s="106">
        <v>4</v>
      </c>
      <c r="D27" s="106">
        <v>1</v>
      </c>
      <c r="E27" s="106"/>
      <c r="F27" s="106">
        <v>3</v>
      </c>
      <c r="G27" s="106">
        <v>66</v>
      </c>
      <c r="H27" s="106">
        <v>86</v>
      </c>
      <c r="I27" s="106">
        <v>9</v>
      </c>
      <c r="J27" s="106">
        <v>10</v>
      </c>
      <c r="K27" s="106"/>
      <c r="L27" s="106"/>
      <c r="M27" s="106">
        <v>4</v>
      </c>
      <c r="N27" s="106"/>
      <c r="O27" s="106"/>
    </row>
    <row r="28" spans="1:15">
      <c r="A28" s="105" t="s">
        <v>498</v>
      </c>
      <c r="B28" s="106" t="s">
        <v>33</v>
      </c>
      <c r="C28" s="106">
        <v>5</v>
      </c>
      <c r="D28" s="106">
        <v>1</v>
      </c>
      <c r="E28" s="515" t="s">
        <v>1904</v>
      </c>
      <c r="F28" s="106">
        <v>2</v>
      </c>
      <c r="G28" s="106">
        <v>98</v>
      </c>
      <c r="H28" s="106">
        <v>32</v>
      </c>
      <c r="I28" s="106">
        <v>12</v>
      </c>
      <c r="J28" s="106">
        <v>15</v>
      </c>
      <c r="K28" s="106"/>
      <c r="L28" s="106"/>
      <c r="M28" s="106">
        <v>3</v>
      </c>
      <c r="N28" s="106"/>
      <c r="O28" s="106">
        <v>2</v>
      </c>
    </row>
    <row r="29" spans="1:15">
      <c r="A29" s="105" t="s">
        <v>687</v>
      </c>
      <c r="B29" s="106" t="s">
        <v>34</v>
      </c>
      <c r="C29" s="106">
        <v>3</v>
      </c>
      <c r="D29" s="106">
        <v>2</v>
      </c>
      <c r="E29" s="106"/>
      <c r="F29" s="106">
        <v>1</v>
      </c>
      <c r="G29" s="106">
        <v>75</v>
      </c>
      <c r="H29" s="106">
        <v>59</v>
      </c>
      <c r="I29" s="106">
        <v>7</v>
      </c>
      <c r="J29" s="106">
        <v>8</v>
      </c>
      <c r="K29" s="106"/>
      <c r="L29" s="106"/>
      <c r="M29" s="106">
        <v>3</v>
      </c>
      <c r="N29" s="106"/>
      <c r="O29" s="106"/>
    </row>
    <row r="30" spans="1:15">
      <c r="A30" s="105" t="s">
        <v>1572</v>
      </c>
      <c r="B30" s="106" t="s">
        <v>33</v>
      </c>
      <c r="C30" s="106">
        <v>3</v>
      </c>
      <c r="D30" s="106"/>
      <c r="E30" s="106"/>
      <c r="F30" s="106">
        <v>3</v>
      </c>
      <c r="G30" s="106">
        <v>40</v>
      </c>
      <c r="H30" s="106">
        <v>66</v>
      </c>
      <c r="I30" s="106">
        <v>6</v>
      </c>
      <c r="J30" s="106">
        <v>10</v>
      </c>
      <c r="K30" s="106"/>
      <c r="L30" s="106"/>
      <c r="M30" s="106">
        <v>3</v>
      </c>
      <c r="N30" s="106"/>
      <c r="O30" s="106"/>
    </row>
    <row r="31" spans="1:15">
      <c r="A31" s="105" t="s">
        <v>971</v>
      </c>
      <c r="B31" s="106" t="s">
        <v>33</v>
      </c>
      <c r="C31" s="106">
        <v>3</v>
      </c>
      <c r="D31" s="106"/>
      <c r="E31" s="106"/>
      <c r="F31" s="106">
        <v>3</v>
      </c>
      <c r="G31" s="106">
        <v>74</v>
      </c>
      <c r="H31" s="106">
        <v>108</v>
      </c>
      <c r="I31" s="106">
        <v>9</v>
      </c>
      <c r="J31" s="106">
        <v>14</v>
      </c>
      <c r="K31" s="106"/>
      <c r="L31" s="106"/>
      <c r="M31" s="106">
        <v>3</v>
      </c>
      <c r="N31" s="106"/>
      <c r="O31" s="106"/>
    </row>
    <row r="32" spans="1:15">
      <c r="A32" s="105" t="s">
        <v>972</v>
      </c>
      <c r="B32" s="106" t="s">
        <v>33</v>
      </c>
      <c r="C32" s="106">
        <v>2</v>
      </c>
      <c r="D32" s="106">
        <v>1</v>
      </c>
      <c r="E32" s="106"/>
      <c r="F32" s="106">
        <v>1</v>
      </c>
      <c r="G32" s="106">
        <v>48</v>
      </c>
      <c r="H32" s="106">
        <v>75</v>
      </c>
      <c r="I32" s="106">
        <v>5</v>
      </c>
      <c r="J32" s="106">
        <v>10</v>
      </c>
      <c r="K32" s="106"/>
      <c r="L32" s="106"/>
      <c r="M32" s="106">
        <v>2</v>
      </c>
      <c r="N32" s="106"/>
      <c r="O32" s="106"/>
    </row>
    <row r="33" spans="1:15">
      <c r="A33" s="105" t="s">
        <v>1177</v>
      </c>
      <c r="B33" s="106" t="s">
        <v>1204</v>
      </c>
      <c r="C33" s="106">
        <v>2</v>
      </c>
      <c r="D33" s="106">
        <v>2</v>
      </c>
      <c r="E33" s="106"/>
      <c r="F33" s="106"/>
      <c r="G33" s="106">
        <v>89</v>
      </c>
      <c r="H33" s="106">
        <v>28</v>
      </c>
      <c r="I33" s="106">
        <v>13</v>
      </c>
      <c r="J33" s="106">
        <v>4</v>
      </c>
      <c r="K33" s="106"/>
      <c r="L33" s="106"/>
      <c r="M33" s="106">
        <v>2</v>
      </c>
      <c r="N33" s="106"/>
      <c r="O33" s="106"/>
    </row>
    <row r="34" spans="1:15">
      <c r="A34" s="105" t="s">
        <v>1343</v>
      </c>
      <c r="B34" s="106" t="s">
        <v>33</v>
      </c>
      <c r="C34" s="106">
        <v>2</v>
      </c>
      <c r="D34" s="106">
        <v>1</v>
      </c>
      <c r="E34" s="106"/>
      <c r="F34" s="106">
        <v>1</v>
      </c>
      <c r="G34" s="106">
        <v>41</v>
      </c>
      <c r="H34" s="106">
        <v>37</v>
      </c>
      <c r="I34" s="106">
        <v>6</v>
      </c>
      <c r="J34" s="106">
        <v>4</v>
      </c>
      <c r="K34" s="106"/>
      <c r="L34" s="106"/>
      <c r="M34" s="106">
        <v>2</v>
      </c>
      <c r="N34" s="106"/>
      <c r="O34" s="106"/>
    </row>
    <row r="35" spans="1:15">
      <c r="A35" s="105" t="s">
        <v>1444</v>
      </c>
      <c r="B35" s="106" t="s">
        <v>33</v>
      </c>
      <c r="C35" s="106">
        <v>2</v>
      </c>
      <c r="D35" s="106"/>
      <c r="E35" s="106">
        <v>1</v>
      </c>
      <c r="F35" s="106">
        <v>1</v>
      </c>
      <c r="G35" s="106">
        <v>53</v>
      </c>
      <c r="H35" s="106">
        <v>60</v>
      </c>
      <c r="I35" s="106">
        <v>7</v>
      </c>
      <c r="J35" s="106">
        <v>8</v>
      </c>
      <c r="K35" s="106"/>
      <c r="L35" s="106"/>
      <c r="M35" s="106">
        <v>1</v>
      </c>
      <c r="N35" s="106"/>
      <c r="O35" s="106">
        <v>1</v>
      </c>
    </row>
    <row r="36" spans="1:15">
      <c r="A36" s="105" t="s">
        <v>8</v>
      </c>
      <c r="B36" s="106" t="s">
        <v>33</v>
      </c>
      <c r="C36" s="106">
        <v>2</v>
      </c>
      <c r="D36" s="106"/>
      <c r="E36" s="106"/>
      <c r="F36" s="106">
        <v>2</v>
      </c>
      <c r="G36" s="106">
        <v>26</v>
      </c>
      <c r="H36" s="106">
        <v>72</v>
      </c>
      <c r="I36" s="106">
        <v>4</v>
      </c>
      <c r="J36" s="106">
        <v>9</v>
      </c>
      <c r="K36" s="106"/>
      <c r="L36" s="106"/>
      <c r="M36" s="106">
        <v>1</v>
      </c>
      <c r="N36" s="106"/>
      <c r="O36" s="106">
        <v>1</v>
      </c>
    </row>
    <row r="37" spans="1:15">
      <c r="A37" s="105" t="s">
        <v>1612</v>
      </c>
      <c r="B37" s="106" t="s">
        <v>34</v>
      </c>
      <c r="C37" s="106">
        <v>1</v>
      </c>
      <c r="D37" s="106"/>
      <c r="E37" s="106"/>
      <c r="F37" s="106">
        <v>1</v>
      </c>
      <c r="G37" s="106">
        <v>22</v>
      </c>
      <c r="H37" s="106">
        <v>25</v>
      </c>
      <c r="I37" s="106">
        <v>1</v>
      </c>
      <c r="J37" s="106">
        <v>4</v>
      </c>
      <c r="K37" s="106"/>
      <c r="L37" s="106"/>
      <c r="M37" s="106">
        <v>1</v>
      </c>
      <c r="N37" s="106"/>
      <c r="O37" s="106"/>
    </row>
    <row r="38" spans="1:15">
      <c r="A38" s="105" t="s">
        <v>1475</v>
      </c>
      <c r="B38" s="106" t="s">
        <v>34</v>
      </c>
      <c r="C38" s="106">
        <v>1</v>
      </c>
      <c r="D38" s="106"/>
      <c r="E38" s="106"/>
      <c r="F38" s="106">
        <v>1</v>
      </c>
      <c r="G38" s="106">
        <v>27</v>
      </c>
      <c r="H38" s="106">
        <v>35</v>
      </c>
      <c r="I38" s="106">
        <v>3</v>
      </c>
      <c r="J38" s="106">
        <v>5</v>
      </c>
      <c r="K38" s="106"/>
      <c r="L38" s="106"/>
      <c r="M38" s="106">
        <v>1</v>
      </c>
      <c r="N38" s="106"/>
      <c r="O38" s="106"/>
    </row>
    <row r="39" spans="1:15">
      <c r="A39" s="105" t="s">
        <v>1947</v>
      </c>
      <c r="B39" s="106" t="s">
        <v>33</v>
      </c>
      <c r="C39" s="106">
        <v>1</v>
      </c>
      <c r="D39" s="106"/>
      <c r="E39" s="106"/>
      <c r="F39" s="106">
        <v>1</v>
      </c>
      <c r="G39" s="106">
        <v>19</v>
      </c>
      <c r="H39" s="106">
        <v>21</v>
      </c>
      <c r="I39" s="106">
        <v>3</v>
      </c>
      <c r="J39" s="106">
        <v>3</v>
      </c>
      <c r="K39" s="106"/>
      <c r="L39" s="106"/>
      <c r="M39" s="106">
        <v>1</v>
      </c>
      <c r="N39" s="106"/>
      <c r="O39" s="106"/>
    </row>
    <row r="40" spans="1:15">
      <c r="A40" s="105" t="s">
        <v>331</v>
      </c>
      <c r="B40" s="106" t="s">
        <v>36</v>
      </c>
      <c r="C40" s="106">
        <v>3</v>
      </c>
      <c r="D40" s="106">
        <v>3</v>
      </c>
      <c r="E40" s="106"/>
      <c r="F40" s="106"/>
      <c r="G40" s="106">
        <v>110</v>
      </c>
      <c r="H40" s="106">
        <v>42</v>
      </c>
      <c r="I40" s="106">
        <v>16</v>
      </c>
      <c r="J40" s="106">
        <v>6</v>
      </c>
      <c r="K40" s="106"/>
      <c r="L40" s="106"/>
      <c r="M40" s="106"/>
      <c r="N40" s="106"/>
      <c r="O40" s="106">
        <v>3</v>
      </c>
    </row>
    <row r="41" spans="1:15">
      <c r="A41" s="105" t="s">
        <v>20</v>
      </c>
      <c r="B41" s="106" t="s">
        <v>33</v>
      </c>
      <c r="C41" s="106">
        <v>2</v>
      </c>
      <c r="D41" s="106">
        <v>2</v>
      </c>
      <c r="E41" s="106"/>
      <c r="F41" s="106"/>
      <c r="G41" s="106">
        <v>50</v>
      </c>
      <c r="H41" s="106">
        <v>36</v>
      </c>
      <c r="I41" s="106">
        <v>8</v>
      </c>
      <c r="J41" s="106">
        <v>6</v>
      </c>
      <c r="K41" s="106"/>
      <c r="L41" s="106"/>
      <c r="M41" s="106"/>
      <c r="N41" s="106"/>
      <c r="O41" s="106">
        <v>2</v>
      </c>
    </row>
    <row r="42" spans="1:15">
      <c r="A42" s="105" t="s">
        <v>509</v>
      </c>
      <c r="B42" s="106" t="s">
        <v>36</v>
      </c>
      <c r="C42" s="106">
        <v>2</v>
      </c>
      <c r="D42" s="106">
        <v>2</v>
      </c>
      <c r="E42" s="106"/>
      <c r="F42" s="106"/>
      <c r="G42" s="106">
        <v>65</v>
      </c>
      <c r="H42" s="106">
        <v>34</v>
      </c>
      <c r="I42" s="106">
        <v>10</v>
      </c>
      <c r="J42" s="106">
        <v>4</v>
      </c>
      <c r="K42" s="106"/>
      <c r="L42" s="106"/>
      <c r="M42" s="106"/>
      <c r="N42" s="106"/>
      <c r="O42" s="106">
        <v>2</v>
      </c>
    </row>
    <row r="43" spans="1:15">
      <c r="A43" s="105" t="s">
        <v>1632</v>
      </c>
      <c r="B43" s="106" t="s">
        <v>34</v>
      </c>
      <c r="C43" s="106">
        <v>2</v>
      </c>
      <c r="D43" s="106"/>
      <c r="E43" s="106"/>
      <c r="F43" s="106">
        <v>2</v>
      </c>
      <c r="G43" s="106">
        <v>32</v>
      </c>
      <c r="H43" s="106">
        <v>68</v>
      </c>
      <c r="I43" s="106">
        <v>4</v>
      </c>
      <c r="J43" s="106">
        <v>10</v>
      </c>
      <c r="K43" s="106"/>
      <c r="L43" s="106"/>
      <c r="M43" s="106"/>
      <c r="N43" s="106"/>
      <c r="O43" s="106">
        <v>2</v>
      </c>
    </row>
    <row r="44" spans="1:15">
      <c r="A44" s="105" t="s">
        <v>1111</v>
      </c>
      <c r="B44" s="106" t="s">
        <v>33</v>
      </c>
      <c r="C44" s="106">
        <v>1</v>
      </c>
      <c r="D44" s="106"/>
      <c r="E44" s="106"/>
      <c r="F44" s="106">
        <v>1</v>
      </c>
      <c r="G44" s="106">
        <v>31</v>
      </c>
      <c r="H44" s="106">
        <v>7</v>
      </c>
      <c r="I44" s="106">
        <v>5</v>
      </c>
      <c r="J44" s="106">
        <v>1</v>
      </c>
      <c r="K44" s="106"/>
      <c r="L44" s="106"/>
      <c r="M44" s="106"/>
      <c r="N44" s="106"/>
      <c r="O44" s="106">
        <v>1</v>
      </c>
    </row>
    <row r="45" spans="1:15">
      <c r="A45" s="105" t="s">
        <v>1819</v>
      </c>
      <c r="B45" s="106" t="s">
        <v>33</v>
      </c>
      <c r="C45" s="106">
        <v>1</v>
      </c>
      <c r="D45" s="106"/>
      <c r="E45" s="106"/>
      <c r="F45" s="106">
        <v>1</v>
      </c>
      <c r="G45" s="106">
        <v>38</v>
      </c>
      <c r="H45" s="106">
        <v>33</v>
      </c>
      <c r="I45" s="106">
        <v>6</v>
      </c>
      <c r="J45" s="106">
        <v>5</v>
      </c>
      <c r="K45" s="106"/>
      <c r="L45" s="106"/>
      <c r="M45" s="106"/>
      <c r="N45" s="106"/>
      <c r="O45" s="106">
        <v>1</v>
      </c>
    </row>
    <row r="46" spans="1:15">
      <c r="A46" s="105" t="s">
        <v>21</v>
      </c>
      <c r="B46" s="106" t="s">
        <v>34</v>
      </c>
      <c r="C46" s="106">
        <v>1</v>
      </c>
      <c r="D46" s="106">
        <v>1</v>
      </c>
      <c r="E46" s="106"/>
      <c r="F46" s="106"/>
      <c r="G46" s="106">
        <v>30</v>
      </c>
      <c r="H46" s="106">
        <v>28</v>
      </c>
      <c r="I46" s="106">
        <v>4</v>
      </c>
      <c r="J46" s="106">
        <v>4</v>
      </c>
      <c r="K46" s="106"/>
      <c r="L46" s="106"/>
      <c r="M46" s="106"/>
      <c r="N46" s="106"/>
      <c r="O46" s="106">
        <v>1</v>
      </c>
    </row>
    <row r="47" spans="1:15">
      <c r="A47" s="105" t="s">
        <v>321</v>
      </c>
      <c r="B47" s="106" t="s">
        <v>33</v>
      </c>
      <c r="C47" s="106">
        <v>1</v>
      </c>
      <c r="D47" s="106">
        <v>1</v>
      </c>
      <c r="E47" s="106"/>
      <c r="F47" s="106"/>
      <c r="G47" s="106">
        <v>14</v>
      </c>
      <c r="H47" s="106">
        <v>12</v>
      </c>
      <c r="I47" s="106">
        <v>2</v>
      </c>
      <c r="J47" s="106">
        <v>2</v>
      </c>
      <c r="K47" s="106"/>
      <c r="L47" s="106"/>
      <c r="M47" s="106"/>
      <c r="N47" s="106"/>
      <c r="O47" s="106">
        <v>1</v>
      </c>
    </row>
    <row r="48" spans="1:15">
      <c r="A48" s="105" t="s">
        <v>322</v>
      </c>
      <c r="B48" s="106" t="s">
        <v>33</v>
      </c>
      <c r="C48" s="106">
        <v>1</v>
      </c>
      <c r="D48" s="106">
        <v>1</v>
      </c>
      <c r="E48" s="106"/>
      <c r="F48" s="106"/>
      <c r="G48" s="106">
        <v>20</v>
      </c>
      <c r="H48" s="106">
        <v>17</v>
      </c>
      <c r="I48" s="106">
        <v>2</v>
      </c>
      <c r="J48" s="106">
        <v>2</v>
      </c>
      <c r="K48" s="106"/>
      <c r="L48" s="106"/>
      <c r="M48" s="106"/>
      <c r="N48" s="106"/>
      <c r="O48" s="106">
        <v>1</v>
      </c>
    </row>
    <row r="49" spans="1:16">
      <c r="A49" s="105" t="s">
        <v>1543</v>
      </c>
      <c r="B49" s="106" t="s">
        <v>36</v>
      </c>
      <c r="C49" s="106">
        <v>1</v>
      </c>
      <c r="D49" s="106">
        <v>1</v>
      </c>
      <c r="E49" s="106"/>
      <c r="F49" s="106"/>
      <c r="G49" s="106">
        <v>28</v>
      </c>
      <c r="H49" s="106">
        <v>19</v>
      </c>
      <c r="I49" s="106">
        <v>4</v>
      </c>
      <c r="J49" s="106">
        <v>3</v>
      </c>
      <c r="K49" s="106"/>
      <c r="L49" s="106"/>
      <c r="M49" s="106"/>
      <c r="N49" s="106"/>
      <c r="O49" s="106">
        <v>1</v>
      </c>
    </row>
    <row r="50" spans="1:16">
      <c r="A50" s="105" t="s">
        <v>330</v>
      </c>
      <c r="B50" s="106" t="s">
        <v>36</v>
      </c>
      <c r="C50" s="106">
        <v>1</v>
      </c>
      <c r="D50" s="106">
        <v>1</v>
      </c>
      <c r="E50" s="106"/>
      <c r="F50" s="106"/>
      <c r="G50" s="106">
        <v>28</v>
      </c>
      <c r="H50" s="106">
        <v>5</v>
      </c>
      <c r="I50" s="106">
        <v>4</v>
      </c>
      <c r="J50" s="106">
        <v>1</v>
      </c>
      <c r="K50" s="106"/>
      <c r="L50" s="106"/>
      <c r="M50" s="106"/>
      <c r="N50" s="106"/>
      <c r="O50" s="106">
        <v>1</v>
      </c>
    </row>
    <row r="51" spans="1:16">
      <c r="A51" s="105" t="s">
        <v>1805</v>
      </c>
      <c r="B51" s="106" t="s">
        <v>36</v>
      </c>
      <c r="C51" s="106">
        <v>1</v>
      </c>
      <c r="D51" s="106">
        <v>1</v>
      </c>
      <c r="E51" s="106"/>
      <c r="F51" s="106"/>
      <c r="G51" s="106">
        <v>26</v>
      </c>
      <c r="H51" s="106">
        <v>7</v>
      </c>
      <c r="I51" s="106">
        <v>4</v>
      </c>
      <c r="J51" s="106">
        <v>1</v>
      </c>
      <c r="K51" s="106"/>
      <c r="L51" s="106"/>
      <c r="M51" s="106"/>
      <c r="N51" s="106"/>
      <c r="O51" s="106">
        <v>1</v>
      </c>
    </row>
    <row r="52" spans="1:16">
      <c r="A52" s="107" t="s">
        <v>39</v>
      </c>
      <c r="B52" s="105"/>
      <c r="C52" s="103">
        <f>SUM(C2:C51)</f>
        <v>353</v>
      </c>
      <c r="D52" s="103">
        <f>SUM(D2:D51)</f>
        <v>59</v>
      </c>
      <c r="E52" s="103">
        <f>SUM(E2:E49)</f>
        <v>8</v>
      </c>
      <c r="F52" s="103">
        <f>SUM(F2:F49)</f>
        <v>199</v>
      </c>
      <c r="G52" s="103">
        <f>SUM(G2:G51)</f>
        <v>5695</v>
      </c>
      <c r="H52" s="103">
        <f>SUM(H2:H51)</f>
        <v>10379</v>
      </c>
      <c r="I52" s="103">
        <f>SUM(I2:I51)</f>
        <v>693</v>
      </c>
      <c r="J52" s="103">
        <f>SUM(J2:J51)</f>
        <v>1391</v>
      </c>
      <c r="K52" s="103">
        <f>SUM(K2:K49)</f>
        <v>247</v>
      </c>
      <c r="L52" s="103">
        <f>SUM(L2:L49)</f>
        <v>18</v>
      </c>
      <c r="M52" s="103">
        <f>SUM(M2:M49)</f>
        <v>50</v>
      </c>
      <c r="N52" s="103">
        <f>SUM(N2:N49)</f>
        <v>5</v>
      </c>
      <c r="O52" s="103">
        <f>SUM(O2:O51)</f>
        <v>32</v>
      </c>
    </row>
    <row r="54" spans="1:16">
      <c r="M54" s="394" t="s">
        <v>1215</v>
      </c>
      <c r="N54" s="103">
        <f>SUM(K52+L52+M52+N52)</f>
        <v>320</v>
      </c>
      <c r="O54" s="461"/>
      <c r="P54" s="108"/>
    </row>
    <row r="59" spans="1:16">
      <c r="C59" s="535"/>
      <c r="D59" s="535"/>
      <c r="E59" s="109"/>
    </row>
  </sheetData>
  <sortState xmlns:xlrd2="http://schemas.microsoft.com/office/spreadsheetml/2017/richdata2" ref="A2:O51">
    <sortCondition descending="1" ref="K2:K51"/>
    <sortCondition descending="1" ref="L2:L51"/>
    <sortCondition descending="1" ref="M2:M51"/>
    <sortCondition descending="1" ref="N2:N51"/>
    <sortCondition descending="1" ref="O2:O51"/>
  </sortState>
  <mergeCells count="1">
    <mergeCell ref="C59:D5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2"/>
  <sheetViews>
    <sheetView topLeftCell="A358" workbookViewId="0">
      <selection activeCell="C376" sqref="C376"/>
    </sheetView>
  </sheetViews>
  <sheetFormatPr defaultColWidth="11" defaultRowHeight="15.6"/>
  <cols>
    <col min="1" max="1" width="8" style="42" bestFit="1" customWidth="1"/>
    <col min="2" max="2" width="34.59765625" style="42" customWidth="1"/>
    <col min="3" max="3" width="12.09765625" style="42" customWidth="1"/>
    <col min="4" max="4" width="22.3984375" style="169" bestFit="1" customWidth="1"/>
    <col min="5" max="5" width="12.59765625" style="170" bestFit="1" customWidth="1"/>
    <col min="6" max="6" width="30.19921875" style="42" bestFit="1" customWidth="1"/>
    <col min="7" max="7" width="12.3984375" style="42" customWidth="1"/>
    <col min="8" max="8" width="25" style="42" bestFit="1" customWidth="1"/>
    <col min="9" max="9" width="11" style="42"/>
  </cols>
  <sheetData>
    <row r="1" spans="1:9">
      <c r="A1" s="70" t="s">
        <v>439</v>
      </c>
      <c r="B1" s="70" t="s">
        <v>0</v>
      </c>
      <c r="C1" s="70" t="s">
        <v>1</v>
      </c>
      <c r="D1" s="160" t="s">
        <v>2</v>
      </c>
      <c r="E1" s="161" t="s">
        <v>3</v>
      </c>
      <c r="F1" s="70" t="s">
        <v>5</v>
      </c>
      <c r="G1" s="70" t="s">
        <v>230</v>
      </c>
      <c r="H1" s="70" t="s">
        <v>243</v>
      </c>
      <c r="I1" s="41" t="s">
        <v>327</v>
      </c>
    </row>
    <row r="2" spans="1:9">
      <c r="A2" s="41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162"/>
      <c r="H2" s="41" t="s">
        <v>257</v>
      </c>
      <c r="I2" s="41">
        <v>1</v>
      </c>
    </row>
    <row r="3" spans="1:9">
      <c r="A3" s="41">
        <v>2</v>
      </c>
      <c r="B3" s="41" t="s">
        <v>6</v>
      </c>
      <c r="C3" s="396" t="s">
        <v>167</v>
      </c>
      <c r="D3" s="163" t="s">
        <v>148</v>
      </c>
      <c r="E3" s="164">
        <v>41126</v>
      </c>
      <c r="F3" s="41" t="s">
        <v>9</v>
      </c>
      <c r="G3" s="162"/>
      <c r="H3" s="41" t="s">
        <v>255</v>
      </c>
      <c r="I3" s="41">
        <v>1</v>
      </c>
    </row>
    <row r="4" spans="1:9">
      <c r="A4" s="41">
        <v>3</v>
      </c>
      <c r="B4" s="41" t="s">
        <v>7</v>
      </c>
      <c r="C4" s="396" t="s">
        <v>166</v>
      </c>
      <c r="D4" s="163" t="s">
        <v>149</v>
      </c>
      <c r="E4" s="164">
        <v>41131</v>
      </c>
      <c r="F4" s="41" t="s">
        <v>9</v>
      </c>
      <c r="G4" s="162"/>
      <c r="H4" s="41" t="s">
        <v>254</v>
      </c>
      <c r="I4" s="41">
        <v>1</v>
      </c>
    </row>
    <row r="5" spans="1:9">
      <c r="A5" s="41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162"/>
      <c r="H5" s="41" t="s">
        <v>593</v>
      </c>
      <c r="I5" s="41">
        <v>1</v>
      </c>
    </row>
    <row r="6" spans="1:9">
      <c r="A6" s="41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162">
        <v>2000</v>
      </c>
      <c r="H6" s="41" t="s">
        <v>244</v>
      </c>
      <c r="I6" s="41">
        <v>1</v>
      </c>
    </row>
    <row r="7" spans="1:9">
      <c r="A7" s="41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162"/>
      <c r="H7" s="41" t="s">
        <v>253</v>
      </c>
      <c r="I7" s="41">
        <v>1</v>
      </c>
    </row>
    <row r="8" spans="1:9">
      <c r="A8" s="41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162"/>
      <c r="H8" s="41" t="s">
        <v>245</v>
      </c>
      <c r="I8" s="41">
        <v>1</v>
      </c>
    </row>
    <row r="9" spans="1:9">
      <c r="A9" s="41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162">
        <v>2500</v>
      </c>
      <c r="H9" s="41" t="s">
        <v>250</v>
      </c>
      <c r="I9" s="41">
        <v>1</v>
      </c>
    </row>
    <row r="10" spans="1:9">
      <c r="A10" s="41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162">
        <v>2000</v>
      </c>
      <c r="H10" s="41" t="s">
        <v>246</v>
      </c>
      <c r="I10" s="41">
        <v>1</v>
      </c>
    </row>
    <row r="11" spans="1:9">
      <c r="A11" s="4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162"/>
      <c r="H11" s="41" t="s">
        <v>248</v>
      </c>
      <c r="I11" s="41">
        <v>1</v>
      </c>
    </row>
    <row r="12" spans="1:9">
      <c r="A12" s="41">
        <v>11</v>
      </c>
      <c r="B12" s="41" t="s">
        <v>141</v>
      </c>
      <c r="C12" s="162" t="s">
        <v>198</v>
      </c>
      <c r="D12" s="163" t="s">
        <v>154</v>
      </c>
      <c r="E12" s="164">
        <v>41208</v>
      </c>
      <c r="F12" s="165" t="s">
        <v>134</v>
      </c>
      <c r="G12" s="162"/>
      <c r="H12" s="41" t="s">
        <v>247</v>
      </c>
      <c r="I12" s="41">
        <v>1</v>
      </c>
    </row>
    <row r="13" spans="1:9">
      <c r="A13" s="41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162"/>
      <c r="H13" s="41" t="s">
        <v>248</v>
      </c>
      <c r="I13" s="41">
        <v>2</v>
      </c>
    </row>
    <row r="14" spans="1:9">
      <c r="A14" s="41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162" t="s">
        <v>229</v>
      </c>
      <c r="H14" s="41" t="s">
        <v>246</v>
      </c>
      <c r="I14" s="41">
        <v>2</v>
      </c>
    </row>
    <row r="15" spans="1:9">
      <c r="A15" s="41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162" t="s">
        <v>235</v>
      </c>
      <c r="H15" s="41" t="s">
        <v>249</v>
      </c>
      <c r="I15" s="41">
        <v>1</v>
      </c>
    </row>
    <row r="16" spans="1:9">
      <c r="A16" s="41">
        <v>15</v>
      </c>
      <c r="B16" s="41" t="s">
        <v>145</v>
      </c>
      <c r="C16" s="162" t="s">
        <v>236</v>
      </c>
      <c r="D16" s="163" t="s">
        <v>156</v>
      </c>
      <c r="E16" s="164">
        <v>41244</v>
      </c>
      <c r="F16" s="165" t="s">
        <v>134</v>
      </c>
      <c r="G16" s="162"/>
      <c r="H16" s="41" t="s">
        <v>250</v>
      </c>
      <c r="I16" s="41">
        <v>2</v>
      </c>
    </row>
    <row r="17" spans="1:10">
      <c r="A17" s="41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162" t="s">
        <v>238</v>
      </c>
      <c r="H17" s="41" t="s">
        <v>246</v>
      </c>
      <c r="I17" s="41">
        <v>3</v>
      </c>
    </row>
    <row r="18" spans="1:10">
      <c r="A18" s="41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162"/>
      <c r="H18" s="41" t="s">
        <v>254</v>
      </c>
      <c r="I18" s="41">
        <v>2</v>
      </c>
    </row>
    <row r="19" spans="1:10">
      <c r="A19" s="41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>
        <v>2100</v>
      </c>
      <c r="H19" s="41" t="s">
        <v>251</v>
      </c>
      <c r="I19" s="41">
        <v>1</v>
      </c>
    </row>
    <row r="20" spans="1:10">
      <c r="A20" s="41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/>
      <c r="H20" s="41" t="s">
        <v>252</v>
      </c>
      <c r="I20" s="41">
        <v>1</v>
      </c>
    </row>
    <row r="21" spans="1:10">
      <c r="A21" s="4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/>
      <c r="H21" s="41" t="s">
        <v>246</v>
      </c>
      <c r="I21" s="41">
        <v>4</v>
      </c>
    </row>
    <row r="22" spans="1:10">
      <c r="A22" s="41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>
        <v>1500</v>
      </c>
      <c r="H22" s="41" t="s">
        <v>256</v>
      </c>
      <c r="I22" s="41">
        <v>1</v>
      </c>
    </row>
    <row r="23" spans="1:10">
      <c r="A23" s="41">
        <v>22</v>
      </c>
      <c r="B23" s="41" t="s">
        <v>208</v>
      </c>
      <c r="C23" s="162" t="s">
        <v>261</v>
      </c>
      <c r="D23" s="163" t="s">
        <v>205</v>
      </c>
      <c r="E23" s="164">
        <v>41292</v>
      </c>
      <c r="F23" s="167" t="s">
        <v>19</v>
      </c>
      <c r="G23" s="41"/>
      <c r="H23" s="41" t="s">
        <v>257</v>
      </c>
      <c r="I23" s="41">
        <v>2</v>
      </c>
    </row>
    <row r="24" spans="1:10">
      <c r="A24" s="41">
        <v>23</v>
      </c>
      <c r="B24" s="41" t="s">
        <v>567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>
        <v>1000</v>
      </c>
      <c r="H24" s="41" t="s">
        <v>250</v>
      </c>
      <c r="I24" s="41">
        <v>3</v>
      </c>
    </row>
    <row r="25" spans="1:10">
      <c r="A25" s="41">
        <v>24</v>
      </c>
      <c r="B25" s="41" t="s">
        <v>210</v>
      </c>
      <c r="C25" s="162" t="s">
        <v>276</v>
      </c>
      <c r="D25" s="163" t="s">
        <v>212</v>
      </c>
      <c r="E25" s="164">
        <v>41320</v>
      </c>
      <c r="F25" s="165" t="s">
        <v>134</v>
      </c>
      <c r="G25" s="41"/>
      <c r="H25" s="41" t="s">
        <v>246</v>
      </c>
      <c r="I25" s="41">
        <v>5</v>
      </c>
    </row>
    <row r="26" spans="1:10">
      <c r="A26" s="41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>
        <v>400</v>
      </c>
      <c r="H26" s="41" t="s">
        <v>249</v>
      </c>
      <c r="I26" s="41">
        <v>2</v>
      </c>
    </row>
    <row r="27" spans="1:10">
      <c r="A27" s="41">
        <v>26</v>
      </c>
      <c r="B27" s="41" t="s">
        <v>208</v>
      </c>
      <c r="C27" s="162" t="s">
        <v>281</v>
      </c>
      <c r="D27" s="163" t="s">
        <v>205</v>
      </c>
      <c r="E27" s="164">
        <v>41334</v>
      </c>
      <c r="F27" s="165" t="s">
        <v>134</v>
      </c>
      <c r="G27" s="41"/>
      <c r="H27" s="41" t="s">
        <v>247</v>
      </c>
      <c r="I27" s="41">
        <v>2</v>
      </c>
    </row>
    <row r="28" spans="1:10">
      <c r="A28" s="41">
        <v>27</v>
      </c>
      <c r="B28" s="41" t="s">
        <v>218</v>
      </c>
      <c r="C28" s="162" t="s">
        <v>283</v>
      </c>
      <c r="D28" s="163" t="s">
        <v>133</v>
      </c>
      <c r="E28" s="164">
        <v>41355</v>
      </c>
      <c r="F28" s="165" t="s">
        <v>134</v>
      </c>
      <c r="G28" s="41">
        <v>1100</v>
      </c>
      <c r="H28" s="41" t="s">
        <v>256</v>
      </c>
      <c r="I28" s="41">
        <v>2</v>
      </c>
    </row>
    <row r="29" spans="1:10">
      <c r="A29" s="41">
        <v>28</v>
      </c>
      <c r="B29" s="41" t="s">
        <v>219</v>
      </c>
      <c r="C29" s="162" t="s">
        <v>286</v>
      </c>
      <c r="D29" s="163" t="s">
        <v>133</v>
      </c>
      <c r="E29" s="164">
        <v>41362</v>
      </c>
      <c r="F29" s="165" t="s">
        <v>134</v>
      </c>
      <c r="G29" s="41">
        <v>1800</v>
      </c>
      <c r="H29" s="41" t="s">
        <v>285</v>
      </c>
      <c r="I29" s="41">
        <v>1</v>
      </c>
    </row>
    <row r="30" spans="1:10">
      <c r="A30" s="41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134</v>
      </c>
      <c r="G30" s="41"/>
      <c r="H30" s="41" t="s">
        <v>289</v>
      </c>
      <c r="I30" s="41">
        <v>1</v>
      </c>
    </row>
    <row r="31" spans="1:10">
      <c r="A31" s="4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134</v>
      </c>
      <c r="G31" s="41">
        <v>4100</v>
      </c>
      <c r="H31" s="41" t="s">
        <v>246</v>
      </c>
      <c r="I31" s="41">
        <v>6</v>
      </c>
    </row>
    <row r="32" spans="1:10">
      <c r="A32" s="41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134</v>
      </c>
      <c r="G32" s="41">
        <v>2500</v>
      </c>
      <c r="H32" s="41" t="s">
        <v>250</v>
      </c>
      <c r="I32" s="41">
        <v>4</v>
      </c>
      <c r="J32">
        <v>21000</v>
      </c>
    </row>
    <row r="33" spans="1:9">
      <c r="C33" s="168"/>
    </row>
    <row r="34" spans="1:9">
      <c r="A34" s="41">
        <v>32</v>
      </c>
      <c r="B34" s="41" t="s">
        <v>6</v>
      </c>
      <c r="C34" s="396" t="s">
        <v>329</v>
      </c>
      <c r="D34" s="163" t="s">
        <v>149</v>
      </c>
      <c r="E34" s="164">
        <v>41482</v>
      </c>
      <c r="F34" s="41" t="s">
        <v>9</v>
      </c>
      <c r="G34" s="162"/>
      <c r="H34" s="41" t="s">
        <v>328</v>
      </c>
      <c r="I34" s="41">
        <v>1</v>
      </c>
    </row>
    <row r="35" spans="1:9">
      <c r="A35" s="41">
        <v>33</v>
      </c>
      <c r="B35" s="41" t="s">
        <v>333</v>
      </c>
      <c r="C35" s="396" t="s">
        <v>340</v>
      </c>
      <c r="D35" s="163" t="s">
        <v>148</v>
      </c>
      <c r="E35" s="164">
        <v>41489</v>
      </c>
      <c r="F35" s="41" t="s">
        <v>9</v>
      </c>
      <c r="G35" s="41"/>
      <c r="H35" s="41" t="s">
        <v>690</v>
      </c>
      <c r="I35" s="41">
        <v>1</v>
      </c>
    </row>
    <row r="36" spans="1:9">
      <c r="A36" s="41">
        <v>34</v>
      </c>
      <c r="B36" s="41" t="s">
        <v>332</v>
      </c>
      <c r="C36" s="396" t="s">
        <v>347</v>
      </c>
      <c r="D36" s="163" t="s">
        <v>335</v>
      </c>
      <c r="E36" s="164">
        <v>41495</v>
      </c>
      <c r="F36" s="41" t="s">
        <v>9</v>
      </c>
      <c r="G36" s="41"/>
      <c r="H36" s="41" t="s">
        <v>348</v>
      </c>
      <c r="I36" s="41">
        <v>1</v>
      </c>
    </row>
    <row r="37" spans="1:9">
      <c r="A37" s="41">
        <v>35</v>
      </c>
      <c r="B37" s="41" t="s">
        <v>334</v>
      </c>
      <c r="C37" s="396" t="s">
        <v>350</v>
      </c>
      <c r="D37" s="163" t="s">
        <v>336</v>
      </c>
      <c r="E37" s="164">
        <v>41509</v>
      </c>
      <c r="F37" s="41" t="s">
        <v>9</v>
      </c>
      <c r="G37" s="41"/>
      <c r="H37" s="41" t="s">
        <v>351</v>
      </c>
      <c r="I37" s="41">
        <v>1</v>
      </c>
    </row>
    <row r="38" spans="1:9">
      <c r="A38" s="41">
        <v>36</v>
      </c>
      <c r="B38" s="41" t="s">
        <v>352</v>
      </c>
      <c r="C38" s="396" t="s">
        <v>353</v>
      </c>
      <c r="D38" s="163" t="s">
        <v>354</v>
      </c>
      <c r="E38" s="164">
        <v>41517</v>
      </c>
      <c r="F38" s="41" t="s">
        <v>9</v>
      </c>
      <c r="G38" s="41">
        <v>800</v>
      </c>
      <c r="H38" s="41" t="s">
        <v>355</v>
      </c>
      <c r="I38" s="41">
        <v>1</v>
      </c>
    </row>
    <row r="39" spans="1:9">
      <c r="A39" s="41">
        <v>37</v>
      </c>
      <c r="B39" s="41" t="s">
        <v>208</v>
      </c>
      <c r="C39" s="162" t="s">
        <v>356</v>
      </c>
      <c r="D39" s="163" t="s">
        <v>205</v>
      </c>
      <c r="E39" s="164">
        <v>41524</v>
      </c>
      <c r="F39" s="165" t="s">
        <v>134</v>
      </c>
      <c r="G39" s="41"/>
      <c r="H39" s="41" t="s">
        <v>357</v>
      </c>
      <c r="I39" s="41">
        <v>1</v>
      </c>
    </row>
    <row r="40" spans="1:9">
      <c r="A40" s="41">
        <v>38</v>
      </c>
      <c r="B40" s="41" t="s">
        <v>223</v>
      </c>
      <c r="C40" s="162" t="s">
        <v>359</v>
      </c>
      <c r="D40" s="163" t="s">
        <v>133</v>
      </c>
      <c r="E40" s="164">
        <v>41530</v>
      </c>
      <c r="F40" s="165" t="s">
        <v>134</v>
      </c>
      <c r="G40" s="41">
        <v>2550</v>
      </c>
      <c r="H40" s="41" t="s">
        <v>250</v>
      </c>
      <c r="I40" s="41">
        <v>5</v>
      </c>
    </row>
    <row r="41" spans="1:9">
      <c r="A41" s="41">
        <v>39</v>
      </c>
      <c r="B41" s="41" t="s">
        <v>220</v>
      </c>
      <c r="C41" s="396" t="s">
        <v>364</v>
      </c>
      <c r="D41" s="163" t="s">
        <v>222</v>
      </c>
      <c r="E41" s="164">
        <v>41537</v>
      </c>
      <c r="F41" s="165" t="s">
        <v>134</v>
      </c>
      <c r="G41" s="41"/>
      <c r="H41" s="41" t="s">
        <v>249</v>
      </c>
      <c r="I41" s="41">
        <v>3</v>
      </c>
    </row>
    <row r="42" spans="1:9">
      <c r="A42" s="41">
        <v>40</v>
      </c>
      <c r="B42" s="41" t="s">
        <v>567</v>
      </c>
      <c r="C42" s="162" t="s">
        <v>369</v>
      </c>
      <c r="D42" s="163" t="s">
        <v>133</v>
      </c>
      <c r="E42" s="164">
        <v>41544</v>
      </c>
      <c r="F42" s="165" t="s">
        <v>134</v>
      </c>
      <c r="G42" s="41">
        <v>2800</v>
      </c>
      <c r="H42" s="41" t="s">
        <v>248</v>
      </c>
      <c r="I42" s="41">
        <v>3</v>
      </c>
    </row>
    <row r="43" spans="1:9">
      <c r="A43" s="41">
        <v>41</v>
      </c>
      <c r="B43" s="41" t="s">
        <v>135</v>
      </c>
      <c r="C43" s="162" t="s">
        <v>372</v>
      </c>
      <c r="D43" s="163" t="s">
        <v>150</v>
      </c>
      <c r="E43" s="164">
        <v>41551</v>
      </c>
      <c r="F43" s="165" t="s">
        <v>134</v>
      </c>
      <c r="G43" s="41"/>
      <c r="H43" s="41" t="s">
        <v>252</v>
      </c>
      <c r="I43" s="41">
        <v>2</v>
      </c>
    </row>
    <row r="44" spans="1:9">
      <c r="A44" s="41">
        <v>42</v>
      </c>
      <c r="B44" s="41" t="s">
        <v>375</v>
      </c>
      <c r="C44" s="162" t="s">
        <v>376</v>
      </c>
      <c r="D44" s="163" t="s">
        <v>377</v>
      </c>
      <c r="E44" s="164">
        <v>41558</v>
      </c>
      <c r="F44" s="85" t="s">
        <v>19</v>
      </c>
      <c r="G44" s="41"/>
      <c r="H44" s="41" t="s">
        <v>378</v>
      </c>
      <c r="I44" s="41">
        <v>1</v>
      </c>
    </row>
    <row r="45" spans="1:9">
      <c r="A45" s="41">
        <v>43</v>
      </c>
      <c r="B45" s="41" t="s">
        <v>132</v>
      </c>
      <c r="C45" s="162" t="s">
        <v>380</v>
      </c>
      <c r="D45" s="163" t="s">
        <v>133</v>
      </c>
      <c r="E45" s="164">
        <v>41565</v>
      </c>
      <c r="F45" s="85" t="s">
        <v>19</v>
      </c>
      <c r="G45" s="41">
        <v>2000</v>
      </c>
      <c r="H45" s="41" t="s">
        <v>244</v>
      </c>
      <c r="I45" s="41">
        <v>2</v>
      </c>
    </row>
    <row r="46" spans="1:9">
      <c r="A46" s="41">
        <v>44</v>
      </c>
      <c r="B46" s="41" t="s">
        <v>218</v>
      </c>
      <c r="C46" s="401" t="s">
        <v>381</v>
      </c>
      <c r="D46" s="163" t="s">
        <v>133</v>
      </c>
      <c r="E46" s="164">
        <v>41572</v>
      </c>
      <c r="F46" s="165" t="s">
        <v>134</v>
      </c>
      <c r="G46" s="41">
        <v>1560</v>
      </c>
      <c r="H46" s="41" t="s">
        <v>382</v>
      </c>
      <c r="I46" s="41">
        <v>1</v>
      </c>
    </row>
    <row r="47" spans="1:9">
      <c r="A47" s="41">
        <v>45</v>
      </c>
      <c r="B47" s="41" t="s">
        <v>136</v>
      </c>
      <c r="C47" s="162" t="s">
        <v>384</v>
      </c>
      <c r="D47" s="163" t="s">
        <v>151</v>
      </c>
      <c r="E47" s="164">
        <v>41579</v>
      </c>
      <c r="F47" s="165" t="s">
        <v>134</v>
      </c>
      <c r="G47" s="41"/>
      <c r="H47" s="41" t="s">
        <v>245</v>
      </c>
      <c r="I47" s="41">
        <v>2</v>
      </c>
    </row>
    <row r="48" spans="1:9">
      <c r="A48" s="41">
        <v>46</v>
      </c>
      <c r="B48" s="41" t="s">
        <v>206</v>
      </c>
      <c r="C48" s="162" t="s">
        <v>386</v>
      </c>
      <c r="D48" s="163" t="s">
        <v>204</v>
      </c>
      <c r="E48" s="164">
        <v>41601</v>
      </c>
      <c r="F48" s="165" t="s">
        <v>134</v>
      </c>
      <c r="G48" s="41"/>
      <c r="H48" s="41" t="s">
        <v>249</v>
      </c>
      <c r="I48" s="41">
        <v>4</v>
      </c>
    </row>
    <row r="49" spans="1:9">
      <c r="A49" s="41">
        <v>47</v>
      </c>
      <c r="B49" s="41" t="s">
        <v>137</v>
      </c>
      <c r="C49" s="162" t="s">
        <v>389</v>
      </c>
      <c r="D49" s="163" t="s">
        <v>133</v>
      </c>
      <c r="E49" s="164">
        <v>41608</v>
      </c>
      <c r="F49" s="165" t="s">
        <v>134</v>
      </c>
      <c r="G49" s="41">
        <v>1250</v>
      </c>
      <c r="H49" s="41" t="s">
        <v>250</v>
      </c>
      <c r="I49" s="41">
        <v>6</v>
      </c>
    </row>
    <row r="50" spans="1:9">
      <c r="A50" s="41">
        <v>48</v>
      </c>
      <c r="B50" s="41" t="s">
        <v>391</v>
      </c>
      <c r="C50" s="162" t="s">
        <v>392</v>
      </c>
      <c r="D50" s="163" t="s">
        <v>133</v>
      </c>
      <c r="E50" s="164">
        <v>41615</v>
      </c>
      <c r="F50" s="85" t="s">
        <v>19</v>
      </c>
      <c r="G50" s="41">
        <v>2350</v>
      </c>
      <c r="H50" s="41" t="s">
        <v>257</v>
      </c>
      <c r="I50" s="41">
        <v>3</v>
      </c>
    </row>
    <row r="51" spans="1:9">
      <c r="A51" s="41">
        <v>49</v>
      </c>
      <c r="B51" s="41" t="s">
        <v>393</v>
      </c>
      <c r="C51" s="162" t="s">
        <v>394</v>
      </c>
      <c r="D51" s="163" t="s">
        <v>157</v>
      </c>
      <c r="E51" s="164">
        <v>41622</v>
      </c>
      <c r="F51" s="85" t="s">
        <v>19</v>
      </c>
      <c r="G51" s="41"/>
      <c r="H51" s="41" t="s">
        <v>248</v>
      </c>
      <c r="I51" s="41">
        <v>4</v>
      </c>
    </row>
    <row r="52" spans="1:9">
      <c r="A52" s="41">
        <v>50</v>
      </c>
      <c r="B52" s="41" t="s">
        <v>210</v>
      </c>
      <c r="C52" s="162" t="s">
        <v>399</v>
      </c>
      <c r="D52" s="163" t="s">
        <v>212</v>
      </c>
      <c r="E52" s="164">
        <v>41628</v>
      </c>
      <c r="F52" s="165" t="s">
        <v>134</v>
      </c>
      <c r="G52" s="41"/>
      <c r="H52" s="41" t="s">
        <v>247</v>
      </c>
      <c r="I52" s="41">
        <v>3</v>
      </c>
    </row>
    <row r="53" spans="1:9">
      <c r="A53" s="41">
        <v>51</v>
      </c>
      <c r="B53" s="41" t="s">
        <v>1353</v>
      </c>
      <c r="C53" s="162" t="s">
        <v>400</v>
      </c>
      <c r="D53" s="163" t="s">
        <v>118</v>
      </c>
      <c r="E53" s="164">
        <v>41636</v>
      </c>
      <c r="F53" s="165" t="s">
        <v>134</v>
      </c>
      <c r="G53" s="41"/>
      <c r="H53" s="41" t="s">
        <v>250</v>
      </c>
      <c r="I53" s="41">
        <v>7</v>
      </c>
    </row>
    <row r="54" spans="1:9">
      <c r="A54" s="41">
        <v>52</v>
      </c>
      <c r="B54" s="41" t="s">
        <v>1352</v>
      </c>
      <c r="C54" s="396" t="s">
        <v>401</v>
      </c>
      <c r="D54" s="163" t="s">
        <v>133</v>
      </c>
      <c r="E54" s="164">
        <v>41643</v>
      </c>
      <c r="F54" s="165" t="s">
        <v>134</v>
      </c>
      <c r="G54" s="41">
        <v>4500</v>
      </c>
      <c r="H54" s="41" t="s">
        <v>402</v>
      </c>
      <c r="I54" s="41">
        <v>1</v>
      </c>
    </row>
    <row r="55" spans="1:9">
      <c r="A55" s="41">
        <v>53</v>
      </c>
      <c r="B55" s="41" t="s">
        <v>208</v>
      </c>
      <c r="C55" s="162" t="s">
        <v>405</v>
      </c>
      <c r="D55" s="163" t="s">
        <v>205</v>
      </c>
      <c r="E55" s="164">
        <v>41650</v>
      </c>
      <c r="F55" s="85" t="s">
        <v>19</v>
      </c>
      <c r="G55" s="41"/>
      <c r="H55" s="41" t="s">
        <v>246</v>
      </c>
      <c r="I55" s="41">
        <v>7</v>
      </c>
    </row>
    <row r="56" spans="1:9">
      <c r="A56" s="41">
        <v>54</v>
      </c>
      <c r="B56" s="41" t="s">
        <v>406</v>
      </c>
      <c r="C56" s="162" t="s">
        <v>407</v>
      </c>
      <c r="D56" s="163" t="s">
        <v>133</v>
      </c>
      <c r="E56" s="164">
        <v>41657</v>
      </c>
      <c r="F56" s="85" t="s">
        <v>19</v>
      </c>
      <c r="G56" s="41">
        <v>2715</v>
      </c>
      <c r="H56" s="41" t="s">
        <v>248</v>
      </c>
      <c r="I56" s="41">
        <v>5</v>
      </c>
    </row>
    <row r="57" spans="1:9">
      <c r="A57" s="41">
        <v>55</v>
      </c>
      <c r="B57" s="41" t="s">
        <v>221</v>
      </c>
      <c r="C57" s="162" t="s">
        <v>415</v>
      </c>
      <c r="D57" s="163" t="s">
        <v>133</v>
      </c>
      <c r="E57" s="164">
        <v>41679</v>
      </c>
      <c r="F57" s="165" t="s">
        <v>134</v>
      </c>
      <c r="G57" s="41">
        <v>1450</v>
      </c>
      <c r="H57" s="41" t="s">
        <v>247</v>
      </c>
      <c r="I57" s="41">
        <v>4</v>
      </c>
    </row>
    <row r="58" spans="1:9">
      <c r="A58" s="41">
        <v>56</v>
      </c>
      <c r="B58" s="41" t="s">
        <v>141</v>
      </c>
      <c r="C58" s="162" t="s">
        <v>418</v>
      </c>
      <c r="D58" s="163" t="s">
        <v>419</v>
      </c>
      <c r="E58" s="164">
        <v>41685</v>
      </c>
      <c r="F58" s="165" t="s">
        <v>134</v>
      </c>
      <c r="G58" s="41"/>
      <c r="H58" s="41" t="s">
        <v>248</v>
      </c>
      <c r="I58" s="41">
        <v>6</v>
      </c>
    </row>
    <row r="59" spans="1:9">
      <c r="A59" s="41">
        <v>57</v>
      </c>
      <c r="B59" s="41" t="s">
        <v>132</v>
      </c>
      <c r="C59" s="162" t="s">
        <v>420</v>
      </c>
      <c r="D59" s="163" t="s">
        <v>133</v>
      </c>
      <c r="E59" s="164">
        <v>41693</v>
      </c>
      <c r="F59" s="165" t="s">
        <v>134</v>
      </c>
      <c r="G59" s="41">
        <v>1265</v>
      </c>
      <c r="H59" s="41" t="s">
        <v>244</v>
      </c>
      <c r="I59" s="41">
        <v>3</v>
      </c>
    </row>
    <row r="60" spans="1:9">
      <c r="A60" s="41">
        <v>58</v>
      </c>
      <c r="B60" s="41" t="s">
        <v>144</v>
      </c>
      <c r="C60" s="396" t="s">
        <v>423</v>
      </c>
      <c r="D60" s="163" t="s">
        <v>133</v>
      </c>
      <c r="E60" s="164">
        <v>41699</v>
      </c>
      <c r="F60" s="165" t="s">
        <v>134</v>
      </c>
      <c r="G60" s="41">
        <v>1050</v>
      </c>
      <c r="H60" s="41" t="s">
        <v>424</v>
      </c>
      <c r="I60" s="41">
        <v>1</v>
      </c>
    </row>
    <row r="61" spans="1:9">
      <c r="A61" s="41">
        <v>59</v>
      </c>
      <c r="B61" s="41" t="s">
        <v>145</v>
      </c>
      <c r="C61" s="162" t="s">
        <v>428</v>
      </c>
      <c r="D61" s="163" t="s">
        <v>156</v>
      </c>
      <c r="E61" s="164">
        <v>41719</v>
      </c>
      <c r="F61" s="165" t="s">
        <v>134</v>
      </c>
      <c r="G61" s="41"/>
      <c r="H61" s="41" t="s">
        <v>429</v>
      </c>
      <c r="I61" s="41">
        <v>1</v>
      </c>
    </row>
    <row r="62" spans="1:9">
      <c r="A62" s="41">
        <v>60</v>
      </c>
      <c r="B62" s="41" t="s">
        <v>211</v>
      </c>
      <c r="C62" s="401" t="s">
        <v>430</v>
      </c>
      <c r="D62" s="163" t="s">
        <v>133</v>
      </c>
      <c r="E62" s="164">
        <v>41727</v>
      </c>
      <c r="F62" s="165" t="s">
        <v>134</v>
      </c>
      <c r="G62" s="41">
        <v>1800</v>
      </c>
      <c r="H62" s="41" t="s">
        <v>256</v>
      </c>
      <c r="I62" s="41">
        <v>3</v>
      </c>
    </row>
    <row r="63" spans="1:9">
      <c r="A63" s="41">
        <v>61</v>
      </c>
      <c r="B63" s="41" t="s">
        <v>142</v>
      </c>
      <c r="C63" s="162" t="s">
        <v>433</v>
      </c>
      <c r="D63" s="163" t="s">
        <v>155</v>
      </c>
      <c r="E63" s="164">
        <v>41741</v>
      </c>
      <c r="F63" s="165" t="s">
        <v>134</v>
      </c>
      <c r="G63" s="41"/>
      <c r="H63" s="41" t="s">
        <v>250</v>
      </c>
      <c r="I63" s="41">
        <v>8</v>
      </c>
    </row>
    <row r="64" spans="1:9">
      <c r="A64" s="41">
        <v>62</v>
      </c>
      <c r="B64" s="41" t="s">
        <v>219</v>
      </c>
      <c r="C64" s="396" t="s">
        <v>435</v>
      </c>
      <c r="D64" s="163" t="s">
        <v>133</v>
      </c>
      <c r="E64" s="164">
        <v>41748</v>
      </c>
      <c r="F64" s="165" t="s">
        <v>134</v>
      </c>
      <c r="G64" s="41">
        <v>1866</v>
      </c>
      <c r="H64" s="41" t="s">
        <v>256</v>
      </c>
      <c r="I64" s="41">
        <v>4</v>
      </c>
    </row>
    <row r="65" spans="1:10">
      <c r="A65" s="41">
        <v>63</v>
      </c>
      <c r="B65" s="41" t="s">
        <v>139</v>
      </c>
      <c r="C65" s="396" t="s">
        <v>436</v>
      </c>
      <c r="D65" s="163" t="s">
        <v>133</v>
      </c>
      <c r="E65" s="164">
        <v>41760</v>
      </c>
      <c r="F65" s="165" t="s">
        <v>134</v>
      </c>
      <c r="G65" s="41">
        <v>3025</v>
      </c>
      <c r="H65" s="41" t="s">
        <v>256</v>
      </c>
      <c r="I65" s="41">
        <v>5</v>
      </c>
    </row>
    <row r="66" spans="1:10">
      <c r="A66" s="41">
        <v>64</v>
      </c>
      <c r="B66" s="41" t="s">
        <v>138</v>
      </c>
      <c r="C66" s="171" t="s">
        <v>437</v>
      </c>
      <c r="D66" s="163" t="s">
        <v>152</v>
      </c>
      <c r="E66" s="172">
        <v>41769</v>
      </c>
      <c r="F66" s="165" t="s">
        <v>134</v>
      </c>
      <c r="G66" s="41"/>
      <c r="H66" s="41" t="s">
        <v>438</v>
      </c>
      <c r="I66" s="41">
        <v>1</v>
      </c>
      <c r="J66">
        <v>30181</v>
      </c>
    </row>
    <row r="68" spans="1:10">
      <c r="A68" s="41">
        <v>65</v>
      </c>
      <c r="B68" s="186" t="s">
        <v>352</v>
      </c>
      <c r="C68" s="396" t="s">
        <v>503</v>
      </c>
      <c r="D68" s="163" t="s">
        <v>501</v>
      </c>
      <c r="E68" s="164">
        <v>41874</v>
      </c>
      <c r="F68" s="41" t="s">
        <v>9</v>
      </c>
      <c r="G68" s="41">
        <v>1000</v>
      </c>
      <c r="H68" s="41" t="s">
        <v>502</v>
      </c>
      <c r="I68" s="41">
        <v>1</v>
      </c>
    </row>
    <row r="69" spans="1:10">
      <c r="A69" s="41">
        <v>66</v>
      </c>
      <c r="B69" s="186" t="s">
        <v>510</v>
      </c>
      <c r="C69" s="396" t="s">
        <v>511</v>
      </c>
      <c r="D69" s="163" t="s">
        <v>494</v>
      </c>
      <c r="E69" s="164">
        <v>41880</v>
      </c>
      <c r="F69" s="41" t="s">
        <v>9</v>
      </c>
      <c r="G69" s="41">
        <v>1800</v>
      </c>
      <c r="H69" s="41" t="s">
        <v>512</v>
      </c>
      <c r="I69" s="41">
        <v>2</v>
      </c>
    </row>
    <row r="70" spans="1:10" ht="17.399999999999999">
      <c r="A70" s="41">
        <v>67</v>
      </c>
      <c r="B70" s="186" t="s">
        <v>144</v>
      </c>
      <c r="C70" s="162" t="s">
        <v>513</v>
      </c>
      <c r="D70" s="163" t="s">
        <v>133</v>
      </c>
      <c r="E70" s="164">
        <v>41889</v>
      </c>
      <c r="F70" s="182" t="s">
        <v>495</v>
      </c>
      <c r="G70" s="41">
        <v>2800</v>
      </c>
      <c r="H70" s="41" t="s">
        <v>551</v>
      </c>
      <c r="I70" s="41">
        <v>9</v>
      </c>
    </row>
    <row r="71" spans="1:10" ht="17.399999999999999">
      <c r="A71" s="41">
        <v>68</v>
      </c>
      <c r="B71" s="41" t="s">
        <v>210</v>
      </c>
      <c r="C71" s="162" t="s">
        <v>515</v>
      </c>
      <c r="D71" s="163" t="s">
        <v>212</v>
      </c>
      <c r="E71" s="164">
        <v>41894</v>
      </c>
      <c r="F71" s="183" t="s">
        <v>495</v>
      </c>
      <c r="G71" s="41"/>
      <c r="H71" s="41" t="s">
        <v>245</v>
      </c>
      <c r="I71" s="41">
        <v>3</v>
      </c>
    </row>
    <row r="72" spans="1:10" ht="17.399999999999999">
      <c r="A72" s="41">
        <v>69</v>
      </c>
      <c r="B72" s="41" t="s">
        <v>141</v>
      </c>
      <c r="C72" s="162" t="s">
        <v>516</v>
      </c>
      <c r="D72" s="163" t="s">
        <v>154</v>
      </c>
      <c r="E72" s="164">
        <v>41901</v>
      </c>
      <c r="F72" s="183" t="s">
        <v>495</v>
      </c>
      <c r="G72" s="41"/>
      <c r="H72" s="41" t="s">
        <v>244</v>
      </c>
      <c r="I72" s="41">
        <v>4</v>
      </c>
    </row>
    <row r="73" spans="1:10" ht="17.399999999999999">
      <c r="A73" s="41">
        <v>70</v>
      </c>
      <c r="B73" s="41" t="s">
        <v>137</v>
      </c>
      <c r="C73" s="396" t="s">
        <v>399</v>
      </c>
      <c r="D73" s="163" t="s">
        <v>133</v>
      </c>
      <c r="E73" s="164">
        <v>41909</v>
      </c>
      <c r="F73" s="183" t="s">
        <v>495</v>
      </c>
      <c r="G73" s="41">
        <v>2269</v>
      </c>
      <c r="H73" s="41" t="s">
        <v>256</v>
      </c>
      <c r="I73" s="41">
        <v>6</v>
      </c>
    </row>
    <row r="74" spans="1:10" ht="17.399999999999999">
      <c r="A74" s="41">
        <v>71</v>
      </c>
      <c r="B74" s="41" t="s">
        <v>139</v>
      </c>
      <c r="C74" s="162" t="s">
        <v>519</v>
      </c>
      <c r="D74" s="163" t="s">
        <v>133</v>
      </c>
      <c r="E74" s="164">
        <v>41915</v>
      </c>
      <c r="F74" s="183" t="s">
        <v>495</v>
      </c>
      <c r="G74" s="41">
        <v>2812</v>
      </c>
      <c r="H74" s="41" t="s">
        <v>289</v>
      </c>
      <c r="I74" s="41">
        <v>2</v>
      </c>
    </row>
    <row r="75" spans="1:10" ht="17.399999999999999">
      <c r="A75" s="41">
        <v>72</v>
      </c>
      <c r="B75" s="41" t="s">
        <v>221</v>
      </c>
      <c r="C75" s="162" t="s">
        <v>521</v>
      </c>
      <c r="D75" s="163" t="s">
        <v>133</v>
      </c>
      <c r="E75" s="164">
        <v>41923</v>
      </c>
      <c r="F75" s="183" t="s">
        <v>495</v>
      </c>
      <c r="G75" s="41">
        <v>2518</v>
      </c>
      <c r="H75" s="41" t="s">
        <v>246</v>
      </c>
      <c r="I75" s="41">
        <v>8</v>
      </c>
    </row>
    <row r="76" spans="1:10" ht="17.399999999999999">
      <c r="A76" s="41">
        <v>73</v>
      </c>
      <c r="B76" s="41" t="s">
        <v>522</v>
      </c>
      <c r="C76" s="162" t="s">
        <v>167</v>
      </c>
      <c r="D76" s="163" t="s">
        <v>133</v>
      </c>
      <c r="E76" s="164">
        <v>41930</v>
      </c>
      <c r="F76" s="193" t="s">
        <v>496</v>
      </c>
      <c r="G76" s="41">
        <v>2001</v>
      </c>
      <c r="H76" s="41" t="s">
        <v>523</v>
      </c>
      <c r="I76" s="41">
        <v>1</v>
      </c>
    </row>
    <row r="77" spans="1:10" ht="17.399999999999999">
      <c r="A77" s="41">
        <v>74</v>
      </c>
      <c r="B77" s="41" t="s">
        <v>526</v>
      </c>
      <c r="C77" s="396" t="s">
        <v>527</v>
      </c>
      <c r="D77" s="163" t="s">
        <v>528</v>
      </c>
      <c r="E77" s="164">
        <v>41936</v>
      </c>
      <c r="F77" s="198" t="s">
        <v>496</v>
      </c>
      <c r="G77" s="41"/>
      <c r="H77" s="41" t="s">
        <v>247</v>
      </c>
      <c r="I77" s="41">
        <v>5</v>
      </c>
    </row>
    <row r="78" spans="1:10" ht="17.399999999999999">
      <c r="A78" s="41">
        <v>75</v>
      </c>
      <c r="B78" s="41" t="s">
        <v>142</v>
      </c>
      <c r="C78" s="162" t="s">
        <v>288</v>
      </c>
      <c r="D78" s="163" t="s">
        <v>155</v>
      </c>
      <c r="E78" s="164">
        <v>41944</v>
      </c>
      <c r="F78" s="183" t="s">
        <v>495</v>
      </c>
      <c r="G78" s="41"/>
      <c r="H78" s="41" t="s">
        <v>424</v>
      </c>
      <c r="I78" s="41">
        <v>2</v>
      </c>
    </row>
    <row r="79" spans="1:10" ht="17.399999999999999">
      <c r="A79" s="41">
        <v>76</v>
      </c>
      <c r="B79" s="41" t="s">
        <v>208</v>
      </c>
      <c r="C79" s="162" t="s">
        <v>533</v>
      </c>
      <c r="D79" s="163" t="s">
        <v>205</v>
      </c>
      <c r="E79" s="164">
        <v>41964</v>
      </c>
      <c r="F79" s="183" t="s">
        <v>495</v>
      </c>
      <c r="G79" s="41"/>
      <c r="H79" s="41" t="s">
        <v>534</v>
      </c>
      <c r="I79" s="41">
        <v>1</v>
      </c>
    </row>
    <row r="80" spans="1:10" ht="17.399999999999999">
      <c r="A80" s="41">
        <v>77</v>
      </c>
      <c r="B80" s="41" t="s">
        <v>219</v>
      </c>
      <c r="C80" s="396" t="s">
        <v>539</v>
      </c>
      <c r="D80" s="163" t="s">
        <v>133</v>
      </c>
      <c r="E80" s="164">
        <v>41972</v>
      </c>
      <c r="F80" s="183" t="s">
        <v>495</v>
      </c>
      <c r="G80" s="41">
        <v>2583</v>
      </c>
      <c r="H80" s="41" t="s">
        <v>540</v>
      </c>
      <c r="I80" s="41">
        <v>1</v>
      </c>
    </row>
    <row r="81" spans="1:10" ht="17.399999999999999">
      <c r="A81" s="41">
        <v>78</v>
      </c>
      <c r="B81" s="41" t="s">
        <v>542</v>
      </c>
      <c r="C81" s="162" t="s">
        <v>543</v>
      </c>
      <c r="D81" s="163" t="s">
        <v>544</v>
      </c>
      <c r="E81" s="164">
        <v>41981</v>
      </c>
      <c r="F81" s="198" t="s">
        <v>496</v>
      </c>
      <c r="G81" s="41"/>
      <c r="H81" s="41" t="s">
        <v>247</v>
      </c>
      <c r="I81" s="41">
        <v>6</v>
      </c>
    </row>
    <row r="82" spans="1:10" ht="17.399999999999999">
      <c r="A82" s="41">
        <v>79</v>
      </c>
      <c r="B82" s="41" t="s">
        <v>545</v>
      </c>
      <c r="C82" s="162" t="s">
        <v>546</v>
      </c>
      <c r="D82" s="163" t="s">
        <v>133</v>
      </c>
      <c r="E82" s="164">
        <v>41986</v>
      </c>
      <c r="F82" s="198" t="s">
        <v>496</v>
      </c>
      <c r="G82" s="41">
        <v>3050</v>
      </c>
      <c r="H82" s="41" t="s">
        <v>246</v>
      </c>
      <c r="I82" s="41">
        <v>9</v>
      </c>
    </row>
    <row r="83" spans="1:10" ht="17.399999999999999">
      <c r="A83" s="41">
        <v>80</v>
      </c>
      <c r="B83" s="41" t="s">
        <v>135</v>
      </c>
      <c r="C83" s="162" t="s">
        <v>550</v>
      </c>
      <c r="D83" s="211" t="s">
        <v>150</v>
      </c>
      <c r="E83" s="172">
        <v>41994</v>
      </c>
      <c r="F83" s="183" t="s">
        <v>495</v>
      </c>
      <c r="G83" s="171"/>
      <c r="H83" s="41" t="s">
        <v>424</v>
      </c>
      <c r="I83" s="41">
        <v>3</v>
      </c>
    </row>
    <row r="84" spans="1:10" ht="17.399999999999999">
      <c r="A84" s="41">
        <v>81</v>
      </c>
      <c r="B84" s="41" t="s">
        <v>1352</v>
      </c>
      <c r="C84" s="162" t="s">
        <v>552</v>
      </c>
      <c r="D84" s="163" t="s">
        <v>133</v>
      </c>
      <c r="E84" s="164">
        <v>42001</v>
      </c>
      <c r="F84" s="183" t="s">
        <v>495</v>
      </c>
      <c r="G84" s="41">
        <v>4530</v>
      </c>
      <c r="H84" s="41" t="s">
        <v>551</v>
      </c>
      <c r="I84" s="41">
        <v>10</v>
      </c>
    </row>
    <row r="85" spans="1:10" ht="17.399999999999999">
      <c r="A85" s="41">
        <v>82</v>
      </c>
      <c r="B85" s="41" t="s">
        <v>1353</v>
      </c>
      <c r="C85" s="162" t="s">
        <v>553</v>
      </c>
      <c r="D85" s="163" t="s">
        <v>118</v>
      </c>
      <c r="E85" s="164">
        <v>42007</v>
      </c>
      <c r="F85" s="183" t="s">
        <v>495</v>
      </c>
      <c r="G85" s="41"/>
      <c r="H85" s="41" t="s">
        <v>424</v>
      </c>
      <c r="I85" s="41">
        <v>4</v>
      </c>
    </row>
    <row r="86" spans="1:10" ht="17.399999999999999">
      <c r="A86" s="41">
        <v>83</v>
      </c>
      <c r="B86" s="41" t="s">
        <v>223</v>
      </c>
      <c r="C86" s="162" t="s">
        <v>555</v>
      </c>
      <c r="D86" s="163" t="s">
        <v>133</v>
      </c>
      <c r="E86" s="164">
        <v>42014</v>
      </c>
      <c r="F86" s="183" t="s">
        <v>495</v>
      </c>
      <c r="G86" s="41">
        <v>2615</v>
      </c>
      <c r="H86" s="41" t="s">
        <v>244</v>
      </c>
      <c r="I86" s="41">
        <v>5</v>
      </c>
    </row>
    <row r="87" spans="1:10" ht="17.399999999999999">
      <c r="A87" s="41">
        <v>84</v>
      </c>
      <c r="B87" s="41" t="s">
        <v>558</v>
      </c>
      <c r="C87" s="396" t="s">
        <v>557</v>
      </c>
      <c r="D87" s="163" t="s">
        <v>133</v>
      </c>
      <c r="E87" s="164">
        <v>42021</v>
      </c>
      <c r="F87" s="198" t="s">
        <v>496</v>
      </c>
      <c r="G87" s="41">
        <v>1860</v>
      </c>
      <c r="H87" s="41" t="s">
        <v>540</v>
      </c>
      <c r="I87" s="41">
        <v>2</v>
      </c>
    </row>
    <row r="88" spans="1:10" ht="17.399999999999999">
      <c r="A88" s="41">
        <v>85</v>
      </c>
      <c r="B88" s="41" t="s">
        <v>562</v>
      </c>
      <c r="C88" s="162" t="s">
        <v>405</v>
      </c>
      <c r="D88" s="163" t="s">
        <v>563</v>
      </c>
      <c r="E88" s="164">
        <v>42026</v>
      </c>
      <c r="F88" s="198" t="s">
        <v>496</v>
      </c>
      <c r="G88" s="41"/>
      <c r="H88" s="41" t="s">
        <v>289</v>
      </c>
      <c r="I88" s="41">
        <v>3</v>
      </c>
    </row>
    <row r="89" spans="1:10" ht="17.399999999999999">
      <c r="A89" s="41">
        <v>86</v>
      </c>
      <c r="B89" s="41" t="s">
        <v>568</v>
      </c>
      <c r="C89" s="162" t="s">
        <v>569</v>
      </c>
      <c r="D89" s="163" t="s">
        <v>133</v>
      </c>
      <c r="E89" s="164">
        <v>42050</v>
      </c>
      <c r="F89" s="183" t="s">
        <v>495</v>
      </c>
      <c r="G89" s="41">
        <v>900</v>
      </c>
      <c r="H89" s="41" t="s">
        <v>249</v>
      </c>
      <c r="I89" s="41">
        <v>5</v>
      </c>
    </row>
    <row r="90" spans="1:10" ht="17.399999999999999">
      <c r="A90" s="41">
        <v>87</v>
      </c>
      <c r="B90" s="41" t="s">
        <v>145</v>
      </c>
      <c r="C90" s="162" t="s">
        <v>578</v>
      </c>
      <c r="D90" s="163" t="s">
        <v>156</v>
      </c>
      <c r="E90" s="164">
        <v>42055</v>
      </c>
      <c r="F90" s="183" t="s">
        <v>495</v>
      </c>
      <c r="G90" s="41"/>
      <c r="H90" s="41" t="s">
        <v>580</v>
      </c>
      <c r="I90" s="41">
        <v>1</v>
      </c>
    </row>
    <row r="91" spans="1:10" ht="17.399999999999999">
      <c r="A91" s="41">
        <v>88</v>
      </c>
      <c r="B91" s="41" t="s">
        <v>211</v>
      </c>
      <c r="C91" s="396" t="s">
        <v>587</v>
      </c>
      <c r="D91" s="163" t="s">
        <v>133</v>
      </c>
      <c r="E91" s="164">
        <v>42064</v>
      </c>
      <c r="F91" s="183" t="s">
        <v>495</v>
      </c>
      <c r="G91" s="41">
        <v>2483</v>
      </c>
      <c r="H91" s="41" t="s">
        <v>424</v>
      </c>
      <c r="I91" s="41">
        <v>5</v>
      </c>
    </row>
    <row r="92" spans="1:10" ht="17.399999999999999">
      <c r="A92" s="41">
        <v>89</v>
      </c>
      <c r="B92" s="41" t="s">
        <v>590</v>
      </c>
      <c r="C92" s="162" t="s">
        <v>591</v>
      </c>
      <c r="D92" s="163" t="s">
        <v>152</v>
      </c>
      <c r="E92" s="164">
        <v>42069</v>
      </c>
      <c r="F92" s="183" t="s">
        <v>495</v>
      </c>
      <c r="G92" s="41"/>
      <c r="H92" s="41" t="s">
        <v>244</v>
      </c>
      <c r="I92" s="41">
        <v>6</v>
      </c>
    </row>
    <row r="93" spans="1:10" ht="17.399999999999999">
      <c r="A93" s="41">
        <v>90</v>
      </c>
      <c r="B93" s="41" t="s">
        <v>206</v>
      </c>
      <c r="C93" s="162" t="s">
        <v>594</v>
      </c>
      <c r="D93" s="163" t="s">
        <v>204</v>
      </c>
      <c r="E93" s="164">
        <v>42091</v>
      </c>
      <c r="F93" s="183" t="s">
        <v>495</v>
      </c>
      <c r="G93" s="41"/>
      <c r="H93" s="41" t="s">
        <v>593</v>
      </c>
      <c r="I93" s="41">
        <v>2</v>
      </c>
    </row>
    <row r="94" spans="1:10" ht="17.399999999999999">
      <c r="A94" s="41">
        <v>91</v>
      </c>
      <c r="B94" s="41" t="s">
        <v>218</v>
      </c>
      <c r="C94" s="162" t="s">
        <v>663</v>
      </c>
      <c r="D94" s="163" t="s">
        <v>133</v>
      </c>
      <c r="E94" s="164">
        <v>42105</v>
      </c>
      <c r="F94" s="183" t="s">
        <v>495</v>
      </c>
      <c r="G94" s="41">
        <v>2539</v>
      </c>
      <c r="H94" s="41" t="s">
        <v>424</v>
      </c>
      <c r="I94" s="41">
        <v>5</v>
      </c>
    </row>
    <row r="95" spans="1:10" ht="17.399999999999999">
      <c r="A95" s="41">
        <v>92</v>
      </c>
      <c r="B95" s="41" t="s">
        <v>136</v>
      </c>
      <c r="C95" s="162" t="s">
        <v>616</v>
      </c>
      <c r="D95" s="163" t="s">
        <v>151</v>
      </c>
      <c r="E95" s="164">
        <v>42118</v>
      </c>
      <c r="F95" s="183" t="s">
        <v>495</v>
      </c>
      <c r="G95" s="41"/>
      <c r="H95" s="41" t="s">
        <v>245</v>
      </c>
      <c r="I95" s="41">
        <v>4</v>
      </c>
    </row>
    <row r="96" spans="1:10" ht="17.399999999999999">
      <c r="A96" s="41">
        <v>93</v>
      </c>
      <c r="B96" s="41" t="s">
        <v>132</v>
      </c>
      <c r="C96" s="162" t="s">
        <v>618</v>
      </c>
      <c r="D96" s="163" t="s">
        <v>133</v>
      </c>
      <c r="E96" s="164">
        <v>42133</v>
      </c>
      <c r="F96" s="183" t="s">
        <v>495</v>
      </c>
      <c r="G96" s="41">
        <v>2680</v>
      </c>
      <c r="H96" s="41" t="s">
        <v>244</v>
      </c>
      <c r="I96" s="41">
        <v>7</v>
      </c>
      <c r="J96">
        <v>35640</v>
      </c>
    </row>
    <row r="97" spans="1:11" ht="17.399999999999999">
      <c r="A97" s="41">
        <v>94</v>
      </c>
      <c r="B97" s="41" t="s">
        <v>621</v>
      </c>
      <c r="C97" s="162" t="s">
        <v>622</v>
      </c>
      <c r="D97" s="163" t="s">
        <v>222</v>
      </c>
      <c r="E97" s="164">
        <v>42140</v>
      </c>
      <c r="F97" s="183" t="s">
        <v>495</v>
      </c>
      <c r="G97" s="41"/>
      <c r="H97" s="41" t="s">
        <v>424</v>
      </c>
      <c r="I97" s="41">
        <v>6</v>
      </c>
    </row>
    <row r="98" spans="1:11">
      <c r="C98" s="168"/>
    </row>
    <row r="99" spans="1:11">
      <c r="A99" s="41">
        <v>95</v>
      </c>
      <c r="B99" s="41" t="s">
        <v>1353</v>
      </c>
      <c r="C99" s="162" t="s">
        <v>401</v>
      </c>
      <c r="D99" s="163" t="s">
        <v>118</v>
      </c>
      <c r="E99" s="164">
        <v>42237</v>
      </c>
      <c r="F99" s="41" t="s">
        <v>9</v>
      </c>
      <c r="G99" s="41"/>
      <c r="H99" s="41" t="s">
        <v>253</v>
      </c>
      <c r="I99" s="41">
        <v>3</v>
      </c>
    </row>
    <row r="100" spans="1:11">
      <c r="A100" s="41">
        <v>96</v>
      </c>
      <c r="B100" s="41" t="s">
        <v>510</v>
      </c>
      <c r="C100" s="397" t="s">
        <v>658</v>
      </c>
      <c r="D100" s="163" t="s">
        <v>494</v>
      </c>
      <c r="E100" s="164">
        <v>42244</v>
      </c>
      <c r="F100" s="41" t="s">
        <v>9</v>
      </c>
      <c r="G100" s="41"/>
      <c r="H100" s="41" t="s">
        <v>429</v>
      </c>
      <c r="I100" s="41">
        <v>2</v>
      </c>
    </row>
    <row r="101" spans="1:11" ht="17.399999999999999">
      <c r="A101" s="41">
        <v>97</v>
      </c>
      <c r="B101" s="41" t="s">
        <v>621</v>
      </c>
      <c r="C101" s="162" t="s">
        <v>659</v>
      </c>
      <c r="D101" s="163" t="s">
        <v>222</v>
      </c>
      <c r="E101" s="164">
        <v>42253</v>
      </c>
      <c r="F101" s="183" t="s">
        <v>495</v>
      </c>
      <c r="G101" s="41"/>
      <c r="H101" s="41" t="s">
        <v>685</v>
      </c>
      <c r="I101" s="41">
        <v>1</v>
      </c>
    </row>
    <row r="102" spans="1:11" ht="17.399999999999999">
      <c r="A102" s="41">
        <v>98</v>
      </c>
      <c r="B102" s="41" t="s">
        <v>135</v>
      </c>
      <c r="C102" s="162" t="s">
        <v>662</v>
      </c>
      <c r="D102" s="163" t="s">
        <v>150</v>
      </c>
      <c r="E102" s="164">
        <v>42258</v>
      </c>
      <c r="F102" s="183" t="s">
        <v>495</v>
      </c>
      <c r="G102" s="41"/>
      <c r="H102" s="41" t="s">
        <v>289</v>
      </c>
      <c r="I102" s="41">
        <v>4</v>
      </c>
    </row>
    <row r="103" spans="1:11">
      <c r="A103" s="41">
        <v>99</v>
      </c>
      <c r="B103" s="41" t="s">
        <v>664</v>
      </c>
      <c r="C103" s="397" t="s">
        <v>665</v>
      </c>
      <c r="D103" s="163" t="s">
        <v>324</v>
      </c>
      <c r="E103" s="164">
        <v>42272</v>
      </c>
      <c r="F103" s="41" t="s">
        <v>9</v>
      </c>
      <c r="G103" s="41"/>
      <c r="H103" s="41" t="s">
        <v>351</v>
      </c>
      <c r="I103" s="41">
        <v>2</v>
      </c>
    </row>
    <row r="104" spans="1:11" ht="17.399999999999999">
      <c r="A104" s="41">
        <v>100</v>
      </c>
      <c r="B104" s="41" t="s">
        <v>218</v>
      </c>
      <c r="C104" s="162" t="s">
        <v>669</v>
      </c>
      <c r="D104" s="163" t="s">
        <v>133</v>
      </c>
      <c r="E104" s="164">
        <v>42281</v>
      </c>
      <c r="F104" s="183" t="s">
        <v>495</v>
      </c>
      <c r="G104" s="41">
        <v>2000</v>
      </c>
      <c r="H104" s="41" t="s">
        <v>248</v>
      </c>
      <c r="I104" s="41">
        <v>7</v>
      </c>
    </row>
    <row r="105" spans="1:11" ht="17.399999999999999">
      <c r="A105" s="41">
        <v>101</v>
      </c>
      <c r="B105" s="41" t="s">
        <v>208</v>
      </c>
      <c r="C105" s="162" t="s">
        <v>675</v>
      </c>
      <c r="D105" s="163" t="s">
        <v>205</v>
      </c>
      <c r="E105" s="164">
        <v>42293</v>
      </c>
      <c r="F105" s="183" t="s">
        <v>495</v>
      </c>
      <c r="G105" s="41"/>
      <c r="H105" s="41" t="s">
        <v>534</v>
      </c>
      <c r="I105" s="41">
        <v>2</v>
      </c>
      <c r="K105" s="390"/>
    </row>
    <row r="106" spans="1:11" ht="15.9" customHeight="1">
      <c r="A106" s="41">
        <v>102</v>
      </c>
      <c r="B106" s="41" t="s">
        <v>219</v>
      </c>
      <c r="C106" s="397" t="s">
        <v>677</v>
      </c>
      <c r="D106" s="163" t="s">
        <v>133</v>
      </c>
      <c r="E106" s="164">
        <v>42301</v>
      </c>
      <c r="F106" s="183" t="s">
        <v>495</v>
      </c>
      <c r="G106" s="41">
        <v>1500</v>
      </c>
      <c r="H106" s="41" t="s">
        <v>256</v>
      </c>
      <c r="I106" s="41">
        <v>7</v>
      </c>
    </row>
    <row r="107" spans="1:11" ht="17.399999999999999">
      <c r="A107" s="41">
        <v>103</v>
      </c>
      <c r="B107" s="41" t="s">
        <v>144</v>
      </c>
      <c r="C107" s="396" t="s">
        <v>680</v>
      </c>
      <c r="D107" s="163" t="s">
        <v>133</v>
      </c>
      <c r="E107" s="164">
        <v>42308</v>
      </c>
      <c r="F107" s="183" t="s">
        <v>495</v>
      </c>
      <c r="G107" s="41">
        <v>1634</v>
      </c>
      <c r="H107" s="41" t="s">
        <v>540</v>
      </c>
      <c r="I107" s="41">
        <v>3</v>
      </c>
    </row>
    <row r="108" spans="1:11" ht="17.399999999999999">
      <c r="A108" s="41">
        <v>104</v>
      </c>
      <c r="B108" s="41" t="s">
        <v>206</v>
      </c>
      <c r="C108" s="162" t="s">
        <v>683</v>
      </c>
      <c r="D108" s="163" t="s">
        <v>204</v>
      </c>
      <c r="E108" s="164">
        <v>42315</v>
      </c>
      <c r="F108" s="183" t="s">
        <v>495</v>
      </c>
      <c r="G108" s="41"/>
      <c r="H108" s="41" t="s">
        <v>424</v>
      </c>
      <c r="I108" s="41">
        <v>7</v>
      </c>
    </row>
    <row r="109" spans="1:11" ht="17.399999999999999">
      <c r="A109" s="41">
        <v>105</v>
      </c>
      <c r="B109" s="41" t="s">
        <v>542</v>
      </c>
      <c r="C109" s="243" t="s">
        <v>684</v>
      </c>
      <c r="D109" s="163" t="s">
        <v>544</v>
      </c>
      <c r="E109" s="164">
        <v>42322</v>
      </c>
      <c r="F109" s="198" t="s">
        <v>496</v>
      </c>
      <c r="G109" s="41"/>
      <c r="H109" s="41" t="s">
        <v>685</v>
      </c>
      <c r="I109" s="41">
        <v>2</v>
      </c>
    </row>
    <row r="110" spans="1:11" ht="17.399999999999999">
      <c r="A110" s="41">
        <v>106</v>
      </c>
      <c r="B110" s="41" t="s">
        <v>688</v>
      </c>
      <c r="C110" s="398" t="s">
        <v>689</v>
      </c>
      <c r="D110" s="163" t="s">
        <v>133</v>
      </c>
      <c r="E110" s="164">
        <v>42329</v>
      </c>
      <c r="F110" s="198" t="s">
        <v>496</v>
      </c>
      <c r="G110" s="41">
        <v>1658</v>
      </c>
      <c r="H110" s="41" t="s">
        <v>690</v>
      </c>
      <c r="I110" s="41">
        <v>1</v>
      </c>
    </row>
    <row r="111" spans="1:11" ht="17.399999999999999">
      <c r="A111" s="41">
        <v>107</v>
      </c>
      <c r="B111" s="41" t="s">
        <v>142</v>
      </c>
      <c r="C111" s="243" t="s">
        <v>693</v>
      </c>
      <c r="D111" s="163" t="s">
        <v>155</v>
      </c>
      <c r="E111" s="164">
        <v>42337</v>
      </c>
      <c r="F111" s="183" t="s">
        <v>495</v>
      </c>
      <c r="G111" s="41"/>
      <c r="H111" s="41" t="s">
        <v>593</v>
      </c>
      <c r="I111" s="41">
        <v>3</v>
      </c>
    </row>
    <row r="112" spans="1:11" ht="17.399999999999999">
      <c r="A112" s="41">
        <v>108</v>
      </c>
      <c r="B112" s="41" t="s">
        <v>139</v>
      </c>
      <c r="C112" s="248" t="s">
        <v>695</v>
      </c>
      <c r="D112" s="163" t="s">
        <v>133</v>
      </c>
      <c r="E112" s="164">
        <v>42344</v>
      </c>
      <c r="F112" s="183" t="s">
        <v>495</v>
      </c>
      <c r="G112" s="41">
        <v>2308</v>
      </c>
      <c r="H112" s="41" t="s">
        <v>382</v>
      </c>
      <c r="I112" s="41">
        <v>2</v>
      </c>
    </row>
    <row r="113" spans="1:11" ht="17.399999999999999">
      <c r="A113" s="41">
        <v>109</v>
      </c>
      <c r="B113" s="41" t="s">
        <v>697</v>
      </c>
      <c r="C113" s="248" t="s">
        <v>698</v>
      </c>
      <c r="D113" s="163" t="s">
        <v>699</v>
      </c>
      <c r="E113" s="164">
        <v>42349</v>
      </c>
      <c r="F113" s="198" t="s">
        <v>496</v>
      </c>
      <c r="G113" s="41"/>
      <c r="H113" s="41" t="s">
        <v>700</v>
      </c>
      <c r="I113" s="41">
        <v>1</v>
      </c>
    </row>
    <row r="114" spans="1:11" ht="17.399999999999999">
      <c r="A114" s="41">
        <v>110</v>
      </c>
      <c r="B114" s="41" t="s">
        <v>704</v>
      </c>
      <c r="C114" s="398" t="s">
        <v>705</v>
      </c>
      <c r="D114" s="163" t="s">
        <v>133</v>
      </c>
      <c r="E114" s="164">
        <v>42357</v>
      </c>
      <c r="F114" s="198" t="s">
        <v>496</v>
      </c>
      <c r="G114" s="41">
        <v>1630</v>
      </c>
      <c r="H114" s="41" t="s">
        <v>289</v>
      </c>
      <c r="I114" s="41">
        <v>5</v>
      </c>
    </row>
    <row r="115" spans="1:11" ht="17.399999999999999">
      <c r="A115" s="41">
        <v>111</v>
      </c>
      <c r="B115" s="41" t="s">
        <v>1352</v>
      </c>
      <c r="C115" s="399" t="s">
        <v>708</v>
      </c>
      <c r="D115" s="163" t="s">
        <v>133</v>
      </c>
      <c r="E115" s="164">
        <v>42365</v>
      </c>
      <c r="F115" s="183" t="s">
        <v>495</v>
      </c>
      <c r="G115" s="41">
        <v>4509</v>
      </c>
      <c r="H115" s="41" t="s">
        <v>534</v>
      </c>
      <c r="I115" s="41">
        <v>3</v>
      </c>
    </row>
    <row r="116" spans="1:11" ht="17.399999999999999">
      <c r="A116" s="41">
        <v>112</v>
      </c>
      <c r="B116" s="41" t="s">
        <v>1353</v>
      </c>
      <c r="C116" s="399" t="s">
        <v>710</v>
      </c>
      <c r="D116" s="163" t="s">
        <v>118</v>
      </c>
      <c r="E116" s="164">
        <v>42372</v>
      </c>
      <c r="F116" s="183" t="s">
        <v>495</v>
      </c>
      <c r="G116" s="41"/>
      <c r="H116" s="41" t="s">
        <v>580</v>
      </c>
      <c r="I116" s="41">
        <v>2</v>
      </c>
    </row>
    <row r="117" spans="1:11" ht="17.399999999999999">
      <c r="A117" s="41">
        <v>113</v>
      </c>
      <c r="B117" s="41" t="s">
        <v>712</v>
      </c>
      <c r="C117" s="399" t="s">
        <v>713</v>
      </c>
      <c r="D117" s="163" t="s">
        <v>714</v>
      </c>
      <c r="E117" s="164">
        <v>42385</v>
      </c>
      <c r="F117" s="198" t="s">
        <v>496</v>
      </c>
      <c r="G117" s="41"/>
      <c r="H117" s="41" t="s">
        <v>715</v>
      </c>
      <c r="I117" s="41">
        <v>1</v>
      </c>
    </row>
    <row r="118" spans="1:11" ht="17.399999999999999">
      <c r="A118" s="41">
        <v>114</v>
      </c>
      <c r="B118" s="41" t="s">
        <v>545</v>
      </c>
      <c r="C118" s="173" t="s">
        <v>717</v>
      </c>
      <c r="D118" s="163" t="s">
        <v>133</v>
      </c>
      <c r="E118" s="164">
        <v>42392</v>
      </c>
      <c r="F118" s="198" t="s">
        <v>496</v>
      </c>
      <c r="G118" s="41">
        <v>2321</v>
      </c>
      <c r="H118" s="41" t="s">
        <v>424</v>
      </c>
      <c r="I118" s="41">
        <v>8</v>
      </c>
    </row>
    <row r="119" spans="1:11" ht="17.399999999999999">
      <c r="A119" s="41">
        <v>115</v>
      </c>
      <c r="B119" s="41" t="s">
        <v>223</v>
      </c>
      <c r="C119" s="173" t="s">
        <v>721</v>
      </c>
      <c r="D119" s="163" t="s">
        <v>133</v>
      </c>
      <c r="E119" s="164">
        <v>42399</v>
      </c>
      <c r="F119" s="183" t="s">
        <v>495</v>
      </c>
      <c r="G119" s="41">
        <v>2400</v>
      </c>
      <c r="H119" s="41" t="s">
        <v>248</v>
      </c>
      <c r="I119" s="41">
        <v>8</v>
      </c>
    </row>
    <row r="120" spans="1:11" ht="17.399999999999999">
      <c r="A120" s="41">
        <v>116</v>
      </c>
      <c r="B120" s="41" t="s">
        <v>145</v>
      </c>
      <c r="C120" s="251" t="s">
        <v>749</v>
      </c>
      <c r="D120" s="163" t="s">
        <v>156</v>
      </c>
      <c r="E120" s="164">
        <v>42412</v>
      </c>
      <c r="F120" s="183" t="s">
        <v>495</v>
      </c>
      <c r="G120" s="41"/>
      <c r="H120" s="41" t="s">
        <v>534</v>
      </c>
      <c r="I120" s="41">
        <v>4</v>
      </c>
    </row>
    <row r="121" spans="1:11" ht="17.399999999999999">
      <c r="A121" s="41">
        <v>117</v>
      </c>
      <c r="B121" s="41" t="s">
        <v>132</v>
      </c>
      <c r="C121" s="251" t="s">
        <v>751</v>
      </c>
      <c r="D121" s="163" t="s">
        <v>133</v>
      </c>
      <c r="E121" s="164">
        <v>42420</v>
      </c>
      <c r="F121" s="183" t="s">
        <v>495</v>
      </c>
      <c r="G121" s="41">
        <v>1850</v>
      </c>
      <c r="H121" s="41" t="s">
        <v>424</v>
      </c>
      <c r="I121" s="41">
        <v>9</v>
      </c>
    </row>
    <row r="122" spans="1:11" ht="17.399999999999999">
      <c r="A122" s="41">
        <v>118</v>
      </c>
      <c r="B122" s="41" t="s">
        <v>221</v>
      </c>
      <c r="C122" s="173" t="s">
        <v>754</v>
      </c>
      <c r="D122" s="163" t="s">
        <v>133</v>
      </c>
      <c r="E122" s="164">
        <v>42428</v>
      </c>
      <c r="F122" s="183" t="s">
        <v>495</v>
      </c>
      <c r="G122" s="41">
        <v>2430</v>
      </c>
      <c r="H122" s="41" t="s">
        <v>245</v>
      </c>
      <c r="I122" s="41">
        <v>5</v>
      </c>
    </row>
    <row r="123" spans="1:11" ht="17.399999999999999">
      <c r="A123" s="41">
        <v>119</v>
      </c>
      <c r="B123" s="41" t="s">
        <v>210</v>
      </c>
      <c r="C123" s="251" t="s">
        <v>760</v>
      </c>
      <c r="D123" s="163" t="s">
        <v>212</v>
      </c>
      <c r="E123" s="164">
        <v>42433</v>
      </c>
      <c r="F123" s="183" t="s">
        <v>495</v>
      </c>
      <c r="G123" s="41"/>
      <c r="H123" s="41" t="s">
        <v>593</v>
      </c>
      <c r="I123" s="41">
        <v>4</v>
      </c>
    </row>
    <row r="124" spans="1:11" ht="17.399999999999999">
      <c r="A124" s="41">
        <v>120</v>
      </c>
      <c r="B124" s="41" t="s">
        <v>141</v>
      </c>
      <c r="C124" s="251" t="s">
        <v>761</v>
      </c>
      <c r="D124" s="163" t="s">
        <v>154</v>
      </c>
      <c r="E124" s="164">
        <v>42454</v>
      </c>
      <c r="F124" s="183" t="s">
        <v>495</v>
      </c>
      <c r="G124" s="41"/>
      <c r="H124" s="41" t="s">
        <v>248</v>
      </c>
      <c r="I124" s="41">
        <v>9</v>
      </c>
    </row>
    <row r="125" spans="1:11" ht="17.399999999999999">
      <c r="A125" s="41">
        <v>121</v>
      </c>
      <c r="B125" s="41" t="s">
        <v>136</v>
      </c>
      <c r="C125" s="251" t="s">
        <v>763</v>
      </c>
      <c r="D125" s="163" t="s">
        <v>151</v>
      </c>
      <c r="E125" s="164">
        <v>42461</v>
      </c>
      <c r="F125" s="183" t="s">
        <v>495</v>
      </c>
      <c r="G125" s="41"/>
      <c r="H125" s="41" t="s">
        <v>245</v>
      </c>
      <c r="I125" s="41">
        <v>6</v>
      </c>
    </row>
    <row r="126" spans="1:11" ht="17.399999999999999">
      <c r="A126" s="41">
        <v>122</v>
      </c>
      <c r="B126" s="41" t="s">
        <v>567</v>
      </c>
      <c r="C126" s="251" t="s">
        <v>764</v>
      </c>
      <c r="D126" s="163" t="s">
        <v>133</v>
      </c>
      <c r="E126" s="164">
        <v>42468</v>
      </c>
      <c r="F126" s="183" t="s">
        <v>495</v>
      </c>
      <c r="G126" s="41">
        <v>1850</v>
      </c>
      <c r="H126" s="41" t="s">
        <v>244</v>
      </c>
      <c r="I126" s="41">
        <v>8</v>
      </c>
    </row>
    <row r="127" spans="1:11" ht="17.399999999999999">
      <c r="A127" s="41">
        <v>123</v>
      </c>
      <c r="B127" s="41" t="s">
        <v>137</v>
      </c>
      <c r="C127" s="251" t="s">
        <v>765</v>
      </c>
      <c r="D127" s="163" t="s">
        <v>133</v>
      </c>
      <c r="E127" s="164">
        <v>42476</v>
      </c>
      <c r="F127" s="183" t="s">
        <v>495</v>
      </c>
      <c r="G127" s="41">
        <v>3000</v>
      </c>
      <c r="H127" s="41" t="s">
        <v>580</v>
      </c>
      <c r="I127" s="41">
        <v>3</v>
      </c>
      <c r="K127" s="42"/>
    </row>
    <row r="128" spans="1:11" ht="17.399999999999999">
      <c r="A128" s="41">
        <v>124</v>
      </c>
      <c r="B128" s="41" t="s">
        <v>138</v>
      </c>
      <c r="C128" s="251" t="s">
        <v>766</v>
      </c>
      <c r="D128" s="163" t="s">
        <v>152</v>
      </c>
      <c r="E128" s="164">
        <v>42489</v>
      </c>
      <c r="F128" s="183" t="s">
        <v>495</v>
      </c>
      <c r="G128" s="41"/>
      <c r="H128" s="41" t="s">
        <v>837</v>
      </c>
      <c r="I128" s="41">
        <v>3</v>
      </c>
    </row>
    <row r="129" spans="1:10" ht="17.399999999999999">
      <c r="A129" s="41">
        <v>125</v>
      </c>
      <c r="B129" s="41" t="s">
        <v>211</v>
      </c>
      <c r="C129" s="400" t="s">
        <v>791</v>
      </c>
      <c r="D129" s="163" t="s">
        <v>133</v>
      </c>
      <c r="E129" s="164">
        <v>42497</v>
      </c>
      <c r="F129" s="183" t="s">
        <v>495</v>
      </c>
      <c r="G129" s="41">
        <v>2650</v>
      </c>
      <c r="H129" s="41" t="s">
        <v>540</v>
      </c>
      <c r="I129" s="41">
        <v>4</v>
      </c>
      <c r="J129" s="156">
        <v>31740</v>
      </c>
    </row>
    <row r="131" spans="1:10">
      <c r="A131" s="41">
        <v>126</v>
      </c>
      <c r="B131" s="41" t="s">
        <v>795</v>
      </c>
      <c r="C131" s="251" t="s">
        <v>817</v>
      </c>
      <c r="D131" s="163" t="s">
        <v>796</v>
      </c>
      <c r="E131" s="164">
        <v>42587</v>
      </c>
      <c r="F131" s="41" t="s">
        <v>9</v>
      </c>
      <c r="G131" s="41"/>
      <c r="H131" s="41" t="s">
        <v>818</v>
      </c>
      <c r="I131" s="41">
        <v>1</v>
      </c>
    </row>
    <row r="132" spans="1:10">
      <c r="A132" s="41">
        <v>127</v>
      </c>
      <c r="B132" s="41" t="s">
        <v>141</v>
      </c>
      <c r="C132" s="41" t="s">
        <v>829</v>
      </c>
      <c r="D132" s="163" t="s">
        <v>797</v>
      </c>
      <c r="E132" s="164">
        <v>42601</v>
      </c>
      <c r="F132" s="41" t="s">
        <v>9</v>
      </c>
      <c r="G132" s="41"/>
      <c r="H132" s="41" t="s">
        <v>424</v>
      </c>
      <c r="I132" s="41">
        <v>10</v>
      </c>
    </row>
    <row r="133" spans="1:10">
      <c r="A133" s="41">
        <v>128</v>
      </c>
      <c r="B133" s="41" t="s">
        <v>1352</v>
      </c>
      <c r="C133" s="173" t="s">
        <v>830</v>
      </c>
      <c r="D133" s="163" t="s">
        <v>133</v>
      </c>
      <c r="E133" s="164">
        <v>42608</v>
      </c>
      <c r="F133" s="41" t="s">
        <v>9</v>
      </c>
      <c r="G133" s="41">
        <v>1500</v>
      </c>
      <c r="H133" s="41" t="s">
        <v>285</v>
      </c>
      <c r="I133" s="41">
        <v>2</v>
      </c>
    </row>
    <row r="134" spans="1:10" ht="17.399999999999999">
      <c r="A134" s="41">
        <v>129</v>
      </c>
      <c r="B134" s="41" t="s">
        <v>206</v>
      </c>
      <c r="C134" s="41" t="s">
        <v>836</v>
      </c>
      <c r="D134" s="163" t="s">
        <v>204</v>
      </c>
      <c r="E134" s="164">
        <v>42615</v>
      </c>
      <c r="F134" s="183" t="s">
        <v>495</v>
      </c>
      <c r="G134" s="41"/>
      <c r="H134" s="41" t="s">
        <v>837</v>
      </c>
      <c r="I134" s="41">
        <v>4</v>
      </c>
    </row>
    <row r="135" spans="1:10" ht="17.399999999999999">
      <c r="A135" s="41">
        <v>130</v>
      </c>
      <c r="B135" s="41" t="s">
        <v>135</v>
      </c>
      <c r="C135" s="243" t="s">
        <v>833</v>
      </c>
      <c r="D135" s="163" t="s">
        <v>150</v>
      </c>
      <c r="E135" s="164">
        <v>42622</v>
      </c>
      <c r="F135" s="183" t="s">
        <v>495</v>
      </c>
      <c r="G135" s="41"/>
      <c r="H135" s="41" t="s">
        <v>834</v>
      </c>
      <c r="I135" s="41">
        <v>6</v>
      </c>
    </row>
    <row r="136" spans="1:10" ht="17.399999999999999">
      <c r="A136" s="41"/>
      <c r="B136" s="41" t="s">
        <v>132</v>
      </c>
      <c r="C136" s="100" t="s">
        <v>835</v>
      </c>
      <c r="D136" s="163" t="s">
        <v>133</v>
      </c>
      <c r="E136" s="164">
        <v>42630</v>
      </c>
      <c r="F136" s="183" t="s">
        <v>495</v>
      </c>
      <c r="G136" s="41">
        <v>1800</v>
      </c>
      <c r="H136" s="41" t="s">
        <v>244</v>
      </c>
      <c r="I136" s="41">
        <v>9</v>
      </c>
    </row>
    <row r="137" spans="1:10" ht="17.399999999999999">
      <c r="A137" s="41">
        <v>131</v>
      </c>
      <c r="B137" s="41" t="s">
        <v>144</v>
      </c>
      <c r="C137" s="41" t="s">
        <v>832</v>
      </c>
      <c r="D137" s="163" t="s">
        <v>133</v>
      </c>
      <c r="E137" s="164">
        <v>42637</v>
      </c>
      <c r="F137" s="183" t="s">
        <v>495</v>
      </c>
      <c r="G137" s="41">
        <v>2000</v>
      </c>
      <c r="H137" s="41" t="s">
        <v>540</v>
      </c>
      <c r="I137" s="41">
        <v>5</v>
      </c>
    </row>
    <row r="138" spans="1:10" ht="17.399999999999999">
      <c r="A138" s="41">
        <v>132</v>
      </c>
      <c r="B138" s="41" t="s">
        <v>141</v>
      </c>
      <c r="C138" s="41" t="s">
        <v>846</v>
      </c>
      <c r="D138" s="163" t="s">
        <v>831</v>
      </c>
      <c r="E138" s="164">
        <v>42644</v>
      </c>
      <c r="F138" s="183" t="s">
        <v>495</v>
      </c>
      <c r="G138" s="41"/>
      <c r="H138" s="41" t="s">
        <v>847</v>
      </c>
      <c r="I138" s="41">
        <v>1</v>
      </c>
    </row>
    <row r="139" spans="1:10" ht="17.399999999999999">
      <c r="A139" s="41">
        <v>133</v>
      </c>
      <c r="B139" s="41" t="s">
        <v>567</v>
      </c>
      <c r="C139" s="41" t="s">
        <v>850</v>
      </c>
      <c r="D139" s="163" t="s">
        <v>133</v>
      </c>
      <c r="E139" s="164">
        <v>42651</v>
      </c>
      <c r="F139" s="183" t="s">
        <v>495</v>
      </c>
      <c r="G139" s="41">
        <v>2000</v>
      </c>
      <c r="H139" s="41" t="s">
        <v>834</v>
      </c>
      <c r="I139" s="41">
        <v>7</v>
      </c>
    </row>
    <row r="140" spans="1:10" ht="17.399999999999999">
      <c r="A140" s="41">
        <v>134</v>
      </c>
      <c r="B140" s="41" t="s">
        <v>839</v>
      </c>
      <c r="C140" s="41" t="s">
        <v>851</v>
      </c>
      <c r="D140" s="163" t="s">
        <v>840</v>
      </c>
      <c r="E140" s="164">
        <v>42658</v>
      </c>
      <c r="F140" s="290" t="s">
        <v>810</v>
      </c>
      <c r="G140" s="41"/>
      <c r="H140" s="41" t="s">
        <v>837</v>
      </c>
      <c r="I140" s="41">
        <v>5</v>
      </c>
    </row>
    <row r="141" spans="1:10" ht="17.399999999999999">
      <c r="A141" s="41">
        <v>135</v>
      </c>
      <c r="B141" s="41" t="s">
        <v>132</v>
      </c>
      <c r="C141" s="173" t="s">
        <v>852</v>
      </c>
      <c r="D141" s="163" t="s">
        <v>133</v>
      </c>
      <c r="E141" s="164">
        <v>42666</v>
      </c>
      <c r="F141" s="290" t="s">
        <v>810</v>
      </c>
      <c r="G141" s="41">
        <v>3000</v>
      </c>
      <c r="H141" s="41" t="s">
        <v>254</v>
      </c>
      <c r="I141" s="41">
        <v>3</v>
      </c>
    </row>
    <row r="142" spans="1:10" ht="17.399999999999999">
      <c r="A142" s="41">
        <v>136</v>
      </c>
      <c r="B142" s="41" t="s">
        <v>136</v>
      </c>
      <c r="C142" s="306" t="s">
        <v>855</v>
      </c>
      <c r="D142" s="163" t="s">
        <v>151</v>
      </c>
      <c r="E142" s="164">
        <v>42671</v>
      </c>
      <c r="F142" s="183" t="s">
        <v>495</v>
      </c>
      <c r="G142" s="41"/>
      <c r="H142" s="41" t="s">
        <v>429</v>
      </c>
      <c r="I142" s="41">
        <v>3</v>
      </c>
    </row>
    <row r="143" spans="1:10" ht="17.399999999999999">
      <c r="A143" s="41">
        <v>137</v>
      </c>
      <c r="B143" s="41" t="s">
        <v>221</v>
      </c>
      <c r="C143" s="173" t="s">
        <v>858</v>
      </c>
      <c r="D143" s="163" t="s">
        <v>133</v>
      </c>
      <c r="E143" s="164">
        <v>42679</v>
      </c>
      <c r="F143" s="183" t="s">
        <v>495</v>
      </c>
      <c r="G143" s="41">
        <v>2000</v>
      </c>
      <c r="H143" s="41" t="s">
        <v>580</v>
      </c>
      <c r="I143" s="41">
        <v>4</v>
      </c>
    </row>
    <row r="144" spans="1:10" ht="17.399999999999999">
      <c r="A144" s="41">
        <v>138</v>
      </c>
      <c r="B144" s="41" t="s">
        <v>218</v>
      </c>
      <c r="C144" s="41" t="s">
        <v>861</v>
      </c>
      <c r="D144" s="163" t="s">
        <v>133</v>
      </c>
      <c r="E144" s="164">
        <v>42707</v>
      </c>
      <c r="F144" s="183" t="s">
        <v>495</v>
      </c>
      <c r="G144" s="41">
        <v>2000</v>
      </c>
      <c r="H144" s="41" t="s">
        <v>540</v>
      </c>
      <c r="I144" s="41">
        <v>6</v>
      </c>
    </row>
    <row r="145" spans="1:9" ht="17.399999999999999">
      <c r="A145" s="41">
        <v>139</v>
      </c>
      <c r="B145" s="41" t="s">
        <v>864</v>
      </c>
      <c r="C145" s="173" t="s">
        <v>865</v>
      </c>
      <c r="D145" s="163" t="s">
        <v>133</v>
      </c>
      <c r="E145" s="164">
        <v>42714</v>
      </c>
      <c r="F145" s="290" t="s">
        <v>810</v>
      </c>
      <c r="G145" s="41">
        <v>3000</v>
      </c>
      <c r="H145" s="41" t="s">
        <v>244</v>
      </c>
      <c r="I145" s="41">
        <v>10</v>
      </c>
    </row>
    <row r="146" spans="1:9" ht="17.399999999999999">
      <c r="A146" s="41">
        <v>140</v>
      </c>
      <c r="B146" s="41" t="s">
        <v>866</v>
      </c>
      <c r="C146" s="41" t="s">
        <v>867</v>
      </c>
      <c r="D146" s="163" t="s">
        <v>377</v>
      </c>
      <c r="E146" s="164" t="s">
        <v>868</v>
      </c>
      <c r="F146" s="301" t="s">
        <v>810</v>
      </c>
      <c r="G146" s="41"/>
      <c r="H146" s="41" t="s">
        <v>869</v>
      </c>
      <c r="I146" s="41">
        <v>1</v>
      </c>
    </row>
    <row r="147" spans="1:9" ht="17.399999999999999">
      <c r="A147" s="41">
        <v>141</v>
      </c>
      <c r="B147" s="41" t="s">
        <v>1353</v>
      </c>
      <c r="C147" s="243" t="s">
        <v>874</v>
      </c>
      <c r="D147" s="163" t="s">
        <v>118</v>
      </c>
      <c r="E147" s="164">
        <v>42727</v>
      </c>
      <c r="F147" s="183" t="s">
        <v>495</v>
      </c>
      <c r="G147" s="41"/>
      <c r="H147" s="41" t="s">
        <v>429</v>
      </c>
      <c r="I147" s="41">
        <v>4</v>
      </c>
    </row>
    <row r="148" spans="1:9" ht="17.399999999999999">
      <c r="A148" s="41">
        <v>142</v>
      </c>
      <c r="B148" s="41" t="s">
        <v>219</v>
      </c>
      <c r="C148" s="41" t="s">
        <v>875</v>
      </c>
      <c r="D148" s="163" t="s">
        <v>133</v>
      </c>
      <c r="E148" s="164">
        <v>42735</v>
      </c>
      <c r="F148" s="183" t="s">
        <v>495</v>
      </c>
      <c r="G148" s="41">
        <v>2000</v>
      </c>
      <c r="H148" s="41" t="s">
        <v>424</v>
      </c>
      <c r="I148" s="41">
        <v>11</v>
      </c>
    </row>
    <row r="149" spans="1:9" ht="17.399999999999999">
      <c r="A149" s="41">
        <v>143</v>
      </c>
      <c r="B149" s="41" t="s">
        <v>145</v>
      </c>
      <c r="C149" s="41" t="s">
        <v>876</v>
      </c>
      <c r="D149" s="163" t="s">
        <v>579</v>
      </c>
      <c r="E149" s="164">
        <v>42741</v>
      </c>
      <c r="F149" s="183" t="s">
        <v>495</v>
      </c>
      <c r="G149" s="41"/>
      <c r="H149" s="41" t="s">
        <v>847</v>
      </c>
      <c r="I149" s="41">
        <v>2</v>
      </c>
    </row>
    <row r="150" spans="1:9" ht="17.399999999999999">
      <c r="A150" s="41">
        <v>144</v>
      </c>
      <c r="B150" s="41" t="s">
        <v>208</v>
      </c>
      <c r="C150" s="41" t="s">
        <v>878</v>
      </c>
      <c r="D150" s="163" t="s">
        <v>879</v>
      </c>
      <c r="E150" s="164">
        <v>42749</v>
      </c>
      <c r="F150" s="301" t="s">
        <v>810</v>
      </c>
      <c r="G150" s="41"/>
      <c r="H150" s="41" t="s">
        <v>700</v>
      </c>
      <c r="I150" s="41">
        <v>2</v>
      </c>
    </row>
    <row r="151" spans="1:9" ht="17.399999999999999">
      <c r="A151" s="41">
        <v>145</v>
      </c>
      <c r="B151" s="41" t="s">
        <v>882</v>
      </c>
      <c r="C151" s="41" t="s">
        <v>883</v>
      </c>
      <c r="D151" s="163" t="s">
        <v>133</v>
      </c>
      <c r="E151" s="164">
        <v>42757</v>
      </c>
      <c r="F151" s="301" t="s">
        <v>810</v>
      </c>
      <c r="G151" s="41">
        <v>2500</v>
      </c>
      <c r="H151" s="41" t="s">
        <v>540</v>
      </c>
      <c r="I151" s="41">
        <v>7</v>
      </c>
    </row>
    <row r="152" spans="1:9" ht="17.399999999999999">
      <c r="A152" s="41">
        <v>146</v>
      </c>
      <c r="B152" s="41" t="s">
        <v>885</v>
      </c>
      <c r="C152" s="173" t="s">
        <v>618</v>
      </c>
      <c r="D152" s="163" t="s">
        <v>133</v>
      </c>
      <c r="E152" s="164">
        <v>42776</v>
      </c>
      <c r="F152" s="183" t="s">
        <v>495</v>
      </c>
      <c r="G152" s="41">
        <v>1500</v>
      </c>
      <c r="H152" s="41" t="s">
        <v>540</v>
      </c>
      <c r="I152" s="41">
        <v>8</v>
      </c>
    </row>
    <row r="153" spans="1:9" ht="17.399999999999999">
      <c r="A153" s="41">
        <v>147</v>
      </c>
      <c r="B153" s="41" t="s">
        <v>142</v>
      </c>
      <c r="C153" s="249" t="s">
        <v>889</v>
      </c>
      <c r="D153" s="163" t="s">
        <v>155</v>
      </c>
      <c r="E153" s="164">
        <v>42783</v>
      </c>
      <c r="F153" s="183" t="s">
        <v>495</v>
      </c>
      <c r="G153" s="41"/>
      <c r="H153" s="41" t="s">
        <v>837</v>
      </c>
      <c r="I153" s="41">
        <v>6</v>
      </c>
    </row>
    <row r="154" spans="1:9" ht="17.399999999999999">
      <c r="A154" s="41">
        <v>148</v>
      </c>
      <c r="B154" s="41" t="s">
        <v>137</v>
      </c>
      <c r="C154" s="249" t="s">
        <v>892</v>
      </c>
      <c r="D154" s="163" t="s">
        <v>133</v>
      </c>
      <c r="E154" s="164">
        <v>42792</v>
      </c>
      <c r="F154" s="183" t="s">
        <v>495</v>
      </c>
      <c r="G154" s="41">
        <v>2000</v>
      </c>
      <c r="H154" s="41" t="s">
        <v>285</v>
      </c>
      <c r="I154" s="41">
        <v>3</v>
      </c>
    </row>
    <row r="155" spans="1:9" ht="17.399999999999999">
      <c r="A155" s="41">
        <v>149</v>
      </c>
      <c r="B155" s="41" t="s">
        <v>208</v>
      </c>
      <c r="C155" s="41" t="s">
        <v>899</v>
      </c>
      <c r="D155" s="163" t="s">
        <v>879</v>
      </c>
      <c r="E155" s="164">
        <v>42797</v>
      </c>
      <c r="F155" s="183" t="s">
        <v>495</v>
      </c>
      <c r="G155" s="41"/>
      <c r="H155" s="41" t="s">
        <v>429</v>
      </c>
      <c r="I155" s="41">
        <v>5</v>
      </c>
    </row>
    <row r="156" spans="1:9" ht="17.399999999999999">
      <c r="A156" s="41">
        <v>150</v>
      </c>
      <c r="B156" s="41" t="s">
        <v>210</v>
      </c>
      <c r="C156" s="249" t="s">
        <v>904</v>
      </c>
      <c r="D156" s="163" t="s">
        <v>905</v>
      </c>
      <c r="E156" s="164">
        <v>42805</v>
      </c>
      <c r="F156" s="183" t="s">
        <v>495</v>
      </c>
      <c r="G156" s="41"/>
      <c r="H156" s="41" t="s">
        <v>244</v>
      </c>
      <c r="I156" s="41">
        <v>11</v>
      </c>
    </row>
    <row r="157" spans="1:9" ht="17.399999999999999">
      <c r="A157" s="41">
        <v>151</v>
      </c>
      <c r="B157" s="41" t="s">
        <v>223</v>
      </c>
      <c r="C157" s="41" t="s">
        <v>910</v>
      </c>
      <c r="D157" s="163" t="s">
        <v>133</v>
      </c>
      <c r="E157" s="164">
        <v>42819</v>
      </c>
      <c r="F157" s="183" t="s">
        <v>495</v>
      </c>
      <c r="G157" s="41">
        <v>2000</v>
      </c>
      <c r="H157" s="41" t="s">
        <v>285</v>
      </c>
      <c r="I157" s="41">
        <v>4</v>
      </c>
    </row>
    <row r="158" spans="1:9" ht="17.399999999999999">
      <c r="A158" s="41">
        <v>152</v>
      </c>
      <c r="B158" s="41" t="s">
        <v>132</v>
      </c>
      <c r="C158" s="391" t="s">
        <v>913</v>
      </c>
      <c r="D158" s="163" t="s">
        <v>133</v>
      </c>
      <c r="E158" s="164">
        <v>42826</v>
      </c>
      <c r="F158" s="183" t="s">
        <v>495</v>
      </c>
      <c r="G158" s="41">
        <v>2000</v>
      </c>
      <c r="H158" s="41" t="s">
        <v>914</v>
      </c>
      <c r="I158" s="41">
        <v>1</v>
      </c>
    </row>
    <row r="159" spans="1:9" ht="17.399999999999999">
      <c r="A159" s="41">
        <v>153</v>
      </c>
      <c r="B159" s="41" t="s">
        <v>211</v>
      </c>
      <c r="C159" s="306" t="s">
        <v>916</v>
      </c>
      <c r="D159" s="163" t="s">
        <v>133</v>
      </c>
      <c r="E159" s="164">
        <v>42833</v>
      </c>
      <c r="F159" s="183" t="s">
        <v>495</v>
      </c>
      <c r="G159" s="41">
        <v>3000</v>
      </c>
      <c r="H159" s="41" t="s">
        <v>917</v>
      </c>
      <c r="I159" s="41">
        <v>1</v>
      </c>
    </row>
    <row r="160" spans="1:9" ht="17.399999999999999">
      <c r="A160" s="41">
        <v>154</v>
      </c>
      <c r="B160" s="41" t="s">
        <v>138</v>
      </c>
      <c r="C160" s="41" t="s">
        <v>920</v>
      </c>
      <c r="D160" s="163" t="s">
        <v>152</v>
      </c>
      <c r="E160" s="164">
        <v>42839</v>
      </c>
      <c r="F160" s="183" t="s">
        <v>495</v>
      </c>
      <c r="G160" s="41"/>
      <c r="H160" s="41" t="s">
        <v>540</v>
      </c>
      <c r="I160" s="41">
        <v>9</v>
      </c>
    </row>
    <row r="161" spans="1:10" ht="17.399999999999999">
      <c r="A161" s="41">
        <v>155</v>
      </c>
      <c r="B161" s="41" t="s">
        <v>621</v>
      </c>
      <c r="C161" s="41" t="s">
        <v>921</v>
      </c>
      <c r="D161" s="163" t="s">
        <v>222</v>
      </c>
      <c r="E161" s="164">
        <v>42853</v>
      </c>
      <c r="F161" s="183" t="s">
        <v>495</v>
      </c>
      <c r="G161" s="41"/>
      <c r="H161" s="41" t="s">
        <v>917</v>
      </c>
      <c r="I161" s="41">
        <v>2</v>
      </c>
    </row>
    <row r="162" spans="1:10" ht="17.399999999999999">
      <c r="A162" s="41">
        <v>156</v>
      </c>
      <c r="B162" s="41" t="s">
        <v>1352</v>
      </c>
      <c r="C162" s="173" t="s">
        <v>923</v>
      </c>
      <c r="D162" s="163" t="s">
        <v>133</v>
      </c>
      <c r="E162" s="164">
        <v>42861</v>
      </c>
      <c r="F162" s="183" t="s">
        <v>495</v>
      </c>
      <c r="G162" s="41">
        <v>4500</v>
      </c>
      <c r="H162" s="41" t="s">
        <v>429</v>
      </c>
      <c r="I162" s="41">
        <v>6</v>
      </c>
      <c r="J162">
        <v>33500</v>
      </c>
    </row>
    <row r="164" spans="1:10" ht="15.9" customHeight="1">
      <c r="A164" s="41">
        <v>157</v>
      </c>
      <c r="B164" s="41" t="s">
        <v>1353</v>
      </c>
      <c r="C164" s="306" t="s">
        <v>931</v>
      </c>
      <c r="D164" s="163" t="s">
        <v>118</v>
      </c>
      <c r="E164" s="164">
        <v>42972</v>
      </c>
      <c r="F164" s="41" t="s">
        <v>9</v>
      </c>
      <c r="G164" s="41"/>
      <c r="H164" s="41" t="s">
        <v>932</v>
      </c>
      <c r="I164" s="41">
        <v>1</v>
      </c>
    </row>
    <row r="165" spans="1:10" ht="15.9" customHeight="1">
      <c r="A165" s="41">
        <v>158</v>
      </c>
      <c r="B165" s="41" t="s">
        <v>206</v>
      </c>
      <c r="C165" s="41" t="s">
        <v>200</v>
      </c>
      <c r="D165" s="163" t="s">
        <v>204</v>
      </c>
      <c r="E165" s="164">
        <v>42980</v>
      </c>
      <c r="F165" s="183" t="s">
        <v>933</v>
      </c>
      <c r="G165" s="41"/>
      <c r="H165" s="41" t="s">
        <v>934</v>
      </c>
      <c r="I165" s="41">
        <v>1</v>
      </c>
    </row>
    <row r="166" spans="1:10" ht="15.9" customHeight="1">
      <c r="A166" s="41">
        <v>159</v>
      </c>
      <c r="B166" s="41" t="s">
        <v>218</v>
      </c>
      <c r="C166" s="173" t="s">
        <v>935</v>
      </c>
      <c r="D166" s="163" t="s">
        <v>133</v>
      </c>
      <c r="E166" s="164">
        <v>42987</v>
      </c>
      <c r="F166" s="183" t="s">
        <v>933</v>
      </c>
      <c r="G166" s="41">
        <v>2800</v>
      </c>
      <c r="H166" s="41" t="s">
        <v>540</v>
      </c>
      <c r="I166" s="41">
        <v>9</v>
      </c>
    </row>
    <row r="167" spans="1:10" ht="15.9" customHeight="1">
      <c r="A167" s="41">
        <v>160</v>
      </c>
      <c r="B167" s="41" t="s">
        <v>936</v>
      </c>
      <c r="C167" s="41" t="s">
        <v>937</v>
      </c>
      <c r="D167" s="163" t="s">
        <v>938</v>
      </c>
      <c r="E167" s="164">
        <v>42994</v>
      </c>
      <c r="F167" s="183" t="s">
        <v>933</v>
      </c>
      <c r="G167" s="41"/>
      <c r="H167" s="41" t="s">
        <v>837</v>
      </c>
      <c r="I167" s="41">
        <v>7</v>
      </c>
    </row>
    <row r="168" spans="1:10" ht="15.9" customHeight="1">
      <c r="A168" s="41">
        <v>161</v>
      </c>
      <c r="B168" s="41" t="s">
        <v>939</v>
      </c>
      <c r="C168" s="306" t="s">
        <v>940</v>
      </c>
      <c r="D168" s="163" t="s">
        <v>941</v>
      </c>
      <c r="E168" s="164">
        <v>43001</v>
      </c>
      <c r="F168" s="183" t="s">
        <v>933</v>
      </c>
      <c r="G168" s="41"/>
      <c r="H168" s="41" t="s">
        <v>285</v>
      </c>
      <c r="I168" s="41">
        <v>5</v>
      </c>
    </row>
    <row r="169" spans="1:10" ht="15.9" customHeight="1">
      <c r="A169" s="41">
        <v>162</v>
      </c>
      <c r="B169" s="41" t="s">
        <v>137</v>
      </c>
      <c r="C169" s="306" t="s">
        <v>942</v>
      </c>
      <c r="D169" s="163" t="s">
        <v>133</v>
      </c>
      <c r="E169" s="164">
        <v>43008</v>
      </c>
      <c r="F169" s="183" t="s">
        <v>933</v>
      </c>
      <c r="G169" s="41">
        <v>3100</v>
      </c>
      <c r="H169" s="41" t="s">
        <v>914</v>
      </c>
      <c r="I169" s="41">
        <v>2</v>
      </c>
    </row>
    <row r="170" spans="1:10" ht="15.9" customHeight="1">
      <c r="A170" s="41">
        <v>163</v>
      </c>
      <c r="B170" s="41" t="s">
        <v>136</v>
      </c>
      <c r="C170" s="249" t="s">
        <v>258</v>
      </c>
      <c r="D170" s="163" t="s">
        <v>151</v>
      </c>
      <c r="E170" s="164">
        <v>43014</v>
      </c>
      <c r="F170" s="183" t="s">
        <v>933</v>
      </c>
      <c r="G170" s="41"/>
      <c r="H170" s="41" t="s">
        <v>943</v>
      </c>
      <c r="I170" s="41">
        <v>7</v>
      </c>
    </row>
    <row r="171" spans="1:10" ht="15.9" customHeight="1">
      <c r="A171" s="41">
        <v>164</v>
      </c>
      <c r="B171" s="41" t="s">
        <v>944</v>
      </c>
      <c r="C171" s="41" t="s">
        <v>920</v>
      </c>
      <c r="D171" s="163" t="s">
        <v>945</v>
      </c>
      <c r="E171" s="164">
        <v>43021</v>
      </c>
      <c r="F171" s="198" t="s">
        <v>496</v>
      </c>
      <c r="G171" s="41"/>
      <c r="H171" s="41" t="s">
        <v>869</v>
      </c>
      <c r="I171" s="41">
        <v>2</v>
      </c>
    </row>
    <row r="172" spans="1:10" ht="15.9" customHeight="1">
      <c r="A172" s="41">
        <v>165</v>
      </c>
      <c r="B172" s="41" t="s">
        <v>946</v>
      </c>
      <c r="C172" s="41" t="s">
        <v>947</v>
      </c>
      <c r="D172" s="163" t="s">
        <v>133</v>
      </c>
      <c r="E172" s="164">
        <v>43029</v>
      </c>
      <c r="F172" s="198" t="s">
        <v>496</v>
      </c>
      <c r="G172" s="41">
        <v>1700</v>
      </c>
      <c r="H172" s="41" t="s">
        <v>948</v>
      </c>
      <c r="I172" s="41">
        <v>1</v>
      </c>
    </row>
    <row r="173" spans="1:10" ht="15.9" customHeight="1">
      <c r="A173" s="41">
        <v>166</v>
      </c>
      <c r="B173" s="41" t="s">
        <v>949</v>
      </c>
      <c r="C173" s="41" t="s">
        <v>950</v>
      </c>
      <c r="D173" s="163" t="s">
        <v>133</v>
      </c>
      <c r="E173" s="164">
        <v>43036</v>
      </c>
      <c r="F173" s="183" t="s">
        <v>933</v>
      </c>
      <c r="G173" s="41">
        <v>3000</v>
      </c>
      <c r="H173" s="41" t="s">
        <v>951</v>
      </c>
      <c r="I173" s="41">
        <v>3</v>
      </c>
    </row>
    <row r="174" spans="1:10" ht="15.9" customHeight="1">
      <c r="A174" s="41">
        <v>167</v>
      </c>
      <c r="B174" s="41" t="s">
        <v>621</v>
      </c>
      <c r="C174" s="41" t="s">
        <v>952</v>
      </c>
      <c r="D174" s="163" t="s">
        <v>222</v>
      </c>
      <c r="E174" s="164">
        <v>43043</v>
      </c>
      <c r="F174" s="183" t="s">
        <v>933</v>
      </c>
      <c r="G174" s="41"/>
      <c r="H174" s="41" t="s">
        <v>285</v>
      </c>
      <c r="I174" s="41">
        <v>6</v>
      </c>
    </row>
    <row r="175" spans="1:10" ht="15.9" customHeight="1">
      <c r="A175" s="41">
        <v>168</v>
      </c>
      <c r="B175" s="41" t="s">
        <v>223</v>
      </c>
      <c r="C175" s="41" t="s">
        <v>953</v>
      </c>
      <c r="D175" s="163" t="s">
        <v>133</v>
      </c>
      <c r="E175" s="164">
        <v>43065</v>
      </c>
      <c r="F175" s="183" t="s">
        <v>933</v>
      </c>
      <c r="G175" s="41">
        <v>2500</v>
      </c>
      <c r="H175" s="41" t="s">
        <v>289</v>
      </c>
      <c r="I175" s="41">
        <v>6</v>
      </c>
    </row>
    <row r="176" spans="1:10" ht="15.9" customHeight="1">
      <c r="A176" s="41">
        <v>169</v>
      </c>
      <c r="B176" s="41" t="s">
        <v>132</v>
      </c>
      <c r="C176" s="391" t="s">
        <v>954</v>
      </c>
      <c r="D176" s="163" t="s">
        <v>133</v>
      </c>
      <c r="E176" s="164">
        <v>43071</v>
      </c>
      <c r="F176" s="183" t="s">
        <v>933</v>
      </c>
      <c r="G176" s="41">
        <v>2000</v>
      </c>
      <c r="H176" s="41" t="s">
        <v>593</v>
      </c>
      <c r="I176" s="41">
        <v>5</v>
      </c>
    </row>
    <row r="177" spans="1:10" ht="15.9" customHeight="1">
      <c r="A177" s="41">
        <v>170</v>
      </c>
      <c r="B177" s="41" t="s">
        <v>545</v>
      </c>
      <c r="C177" s="249" t="s">
        <v>955</v>
      </c>
      <c r="D177" s="163" t="s">
        <v>133</v>
      </c>
      <c r="E177" s="164">
        <v>43078</v>
      </c>
      <c r="F177" s="198" t="s">
        <v>496</v>
      </c>
      <c r="G177" s="41">
        <v>2500</v>
      </c>
      <c r="H177" s="41" t="s">
        <v>914</v>
      </c>
      <c r="I177" s="41">
        <v>3</v>
      </c>
    </row>
    <row r="178" spans="1:10" ht="15.9" customHeight="1">
      <c r="A178" s="41">
        <v>171</v>
      </c>
      <c r="B178" s="41" t="s">
        <v>542</v>
      </c>
      <c r="C178" s="41" t="s">
        <v>956</v>
      </c>
      <c r="D178" s="163" t="s">
        <v>544</v>
      </c>
      <c r="E178" s="164">
        <v>43085</v>
      </c>
      <c r="F178" s="198" t="s">
        <v>496</v>
      </c>
      <c r="G178" s="41"/>
      <c r="H178" s="41" t="s">
        <v>957</v>
      </c>
      <c r="I178" s="41">
        <v>1</v>
      </c>
    </row>
    <row r="179" spans="1:10" ht="15.9" customHeight="1">
      <c r="A179" s="41">
        <v>172</v>
      </c>
      <c r="B179" s="41" t="s">
        <v>1353</v>
      </c>
      <c r="C179" s="41" t="s">
        <v>958</v>
      </c>
      <c r="D179" s="163" t="s">
        <v>118</v>
      </c>
      <c r="E179" s="164">
        <v>43092</v>
      </c>
      <c r="F179" s="183" t="s">
        <v>933</v>
      </c>
      <c r="G179" s="41"/>
      <c r="H179" s="41" t="s">
        <v>943</v>
      </c>
      <c r="I179" s="41">
        <v>8</v>
      </c>
    </row>
    <row r="180" spans="1:10" ht="15.9" customHeight="1">
      <c r="A180" s="41">
        <v>173</v>
      </c>
      <c r="B180" s="41" t="s">
        <v>1352</v>
      </c>
      <c r="C180" s="41" t="s">
        <v>960</v>
      </c>
      <c r="D180" s="163" t="s">
        <v>133</v>
      </c>
      <c r="E180" s="164">
        <v>43098</v>
      </c>
      <c r="F180" s="183" t="s">
        <v>933</v>
      </c>
      <c r="G180" s="41">
        <v>4000</v>
      </c>
      <c r="H180" s="41" t="s">
        <v>540</v>
      </c>
      <c r="I180" s="41">
        <v>10</v>
      </c>
    </row>
    <row r="181" spans="1:10" ht="15.9" customHeight="1">
      <c r="A181" s="41">
        <v>174</v>
      </c>
      <c r="B181" s="41" t="s">
        <v>567</v>
      </c>
      <c r="C181" s="41" t="s">
        <v>959</v>
      </c>
      <c r="D181" s="163" t="s">
        <v>133</v>
      </c>
      <c r="E181" s="164">
        <v>43106</v>
      </c>
      <c r="F181" s="183" t="s">
        <v>933</v>
      </c>
      <c r="G181" s="41">
        <v>2000</v>
      </c>
      <c r="H181" s="41" t="s">
        <v>837</v>
      </c>
      <c r="I181" s="41">
        <v>8</v>
      </c>
    </row>
    <row r="182" spans="1:10" ht="15.9" customHeight="1">
      <c r="A182" s="41">
        <v>175</v>
      </c>
      <c r="B182" s="41" t="s">
        <v>961</v>
      </c>
      <c r="C182" s="41" t="s">
        <v>962</v>
      </c>
      <c r="D182" s="163" t="s">
        <v>963</v>
      </c>
      <c r="E182" s="164">
        <v>43113</v>
      </c>
      <c r="F182" s="198" t="s">
        <v>496</v>
      </c>
      <c r="G182" s="41"/>
      <c r="H182" s="41" t="s">
        <v>964</v>
      </c>
      <c r="I182" s="41">
        <v>1</v>
      </c>
    </row>
    <row r="183" spans="1:10" ht="15.9" customHeight="1">
      <c r="A183" s="41">
        <v>176</v>
      </c>
      <c r="B183" s="41" t="s">
        <v>965</v>
      </c>
      <c r="C183" s="306" t="s">
        <v>966</v>
      </c>
      <c r="D183" s="163" t="s">
        <v>133</v>
      </c>
      <c r="E183" s="164">
        <v>43120</v>
      </c>
      <c r="F183" s="198" t="s">
        <v>496</v>
      </c>
      <c r="G183" s="41">
        <v>2000</v>
      </c>
      <c r="H183" s="41" t="s">
        <v>967</v>
      </c>
      <c r="I183" s="41">
        <v>1</v>
      </c>
    </row>
    <row r="184" spans="1:10" ht="15.9" customHeight="1">
      <c r="A184" s="41">
        <v>177</v>
      </c>
      <c r="B184" s="41" t="s">
        <v>141</v>
      </c>
      <c r="C184" s="41" t="s">
        <v>159</v>
      </c>
      <c r="D184" s="163" t="s">
        <v>831</v>
      </c>
      <c r="E184" s="164">
        <v>43141</v>
      </c>
      <c r="F184" s="183" t="s">
        <v>933</v>
      </c>
      <c r="G184" s="41"/>
      <c r="H184" s="41" t="s">
        <v>534</v>
      </c>
      <c r="I184" s="41">
        <v>5</v>
      </c>
    </row>
    <row r="185" spans="1:10" ht="15.9" customHeight="1">
      <c r="A185" s="41">
        <v>178</v>
      </c>
      <c r="B185" s="41" t="s">
        <v>208</v>
      </c>
      <c r="C185" s="391" t="s">
        <v>389</v>
      </c>
      <c r="D185" s="163" t="s">
        <v>879</v>
      </c>
      <c r="E185" s="164">
        <v>43147</v>
      </c>
      <c r="F185" s="183" t="s">
        <v>933</v>
      </c>
      <c r="G185" s="41"/>
      <c r="H185" s="41" t="s">
        <v>914</v>
      </c>
      <c r="I185" s="41">
        <v>4</v>
      </c>
    </row>
    <row r="186" spans="1:10" ht="15.9" customHeight="1">
      <c r="A186" s="41">
        <v>179</v>
      </c>
      <c r="B186" s="41" t="s">
        <v>144</v>
      </c>
      <c r="C186" s="249" t="s">
        <v>968</v>
      </c>
      <c r="D186" s="163" t="s">
        <v>133</v>
      </c>
      <c r="E186" s="164">
        <v>43156</v>
      </c>
      <c r="F186" s="183" t="s">
        <v>933</v>
      </c>
      <c r="G186" s="41">
        <v>1000</v>
      </c>
      <c r="H186" s="41" t="s">
        <v>917</v>
      </c>
      <c r="I186" s="41">
        <v>3</v>
      </c>
    </row>
    <row r="187" spans="1:10" ht="15.9" customHeight="1">
      <c r="A187" s="41">
        <v>180</v>
      </c>
      <c r="B187" s="41" t="s">
        <v>138</v>
      </c>
      <c r="C187" s="41" t="s">
        <v>1009</v>
      </c>
      <c r="D187" s="163" t="s">
        <v>152</v>
      </c>
      <c r="E187" s="164">
        <v>43182</v>
      </c>
      <c r="F187" s="183" t="s">
        <v>933</v>
      </c>
      <c r="G187" s="41"/>
      <c r="H187" s="41" t="s">
        <v>970</v>
      </c>
      <c r="I187" s="41">
        <v>1</v>
      </c>
    </row>
    <row r="188" spans="1:10" ht="15.9" customHeight="1">
      <c r="A188" s="41">
        <v>181</v>
      </c>
      <c r="B188" s="41" t="s">
        <v>145</v>
      </c>
      <c r="C188" s="41" t="s">
        <v>1104</v>
      </c>
      <c r="D188" s="163" t="s">
        <v>579</v>
      </c>
      <c r="E188" s="164">
        <v>43197</v>
      </c>
      <c r="F188" s="183" t="s">
        <v>933</v>
      </c>
      <c r="G188" s="41"/>
      <c r="H188" s="41" t="s">
        <v>244</v>
      </c>
      <c r="I188" s="41">
        <v>12</v>
      </c>
    </row>
    <row r="189" spans="1:10" ht="15.9" customHeight="1">
      <c r="A189" s="41">
        <v>182</v>
      </c>
      <c r="B189" s="41" t="s">
        <v>211</v>
      </c>
      <c r="C189" s="306" t="s">
        <v>1105</v>
      </c>
      <c r="D189" s="163" t="s">
        <v>969</v>
      </c>
      <c r="E189" s="164">
        <v>43204</v>
      </c>
      <c r="F189" s="183" t="s">
        <v>933</v>
      </c>
      <c r="G189" s="41">
        <v>5862</v>
      </c>
      <c r="H189" s="41" t="s">
        <v>593</v>
      </c>
      <c r="I189" s="41">
        <v>6</v>
      </c>
    </row>
    <row r="190" spans="1:10" ht="15.9" customHeight="1">
      <c r="A190" s="41">
        <v>183</v>
      </c>
      <c r="B190" s="41" t="s">
        <v>139</v>
      </c>
      <c r="C190" s="306" t="s">
        <v>1106</v>
      </c>
      <c r="D190" s="163" t="s">
        <v>133</v>
      </c>
      <c r="E190" s="164">
        <v>43211</v>
      </c>
      <c r="F190" s="183" t="s">
        <v>933</v>
      </c>
      <c r="G190" s="41">
        <v>3000</v>
      </c>
      <c r="H190" s="41" t="s">
        <v>289</v>
      </c>
      <c r="I190" s="41">
        <v>7</v>
      </c>
      <c r="J190" s="42">
        <v>35462</v>
      </c>
    </row>
    <row r="191" spans="1:10" ht="15.9" customHeight="1">
      <c r="A191" s="41">
        <v>184</v>
      </c>
      <c r="B191" s="41" t="s">
        <v>1353</v>
      </c>
      <c r="C191" s="391" t="s">
        <v>1109</v>
      </c>
      <c r="D191" s="163" t="s">
        <v>118</v>
      </c>
      <c r="E191" s="164">
        <v>43218</v>
      </c>
      <c r="F191" s="183" t="s">
        <v>933</v>
      </c>
      <c r="G191" s="41"/>
      <c r="H191" s="41" t="s">
        <v>1110</v>
      </c>
      <c r="I191" s="41">
        <v>1</v>
      </c>
    </row>
    <row r="192" spans="1:10" ht="15.9" customHeight="1"/>
    <row r="193" spans="1:9" ht="15.9" customHeight="1">
      <c r="A193" s="41">
        <v>185</v>
      </c>
      <c r="B193" s="63" t="s">
        <v>1112</v>
      </c>
      <c r="C193" s="376" t="s">
        <v>1113</v>
      </c>
      <c r="D193" s="377" t="s">
        <v>1114</v>
      </c>
      <c r="E193" s="378">
        <v>43329</v>
      </c>
      <c r="F193" s="63" t="s">
        <v>9</v>
      </c>
      <c r="G193" s="41"/>
      <c r="H193" s="41" t="s">
        <v>818</v>
      </c>
      <c r="I193" s="41">
        <v>2</v>
      </c>
    </row>
    <row r="194" spans="1:9" ht="15.9" customHeight="1">
      <c r="A194" s="41">
        <v>186</v>
      </c>
      <c r="B194" s="63" t="s">
        <v>1353</v>
      </c>
      <c r="C194" s="379" t="s">
        <v>1124</v>
      </c>
      <c r="D194" s="377" t="s">
        <v>118</v>
      </c>
      <c r="E194" s="378">
        <v>43336</v>
      </c>
      <c r="F194" s="63" t="s">
        <v>9</v>
      </c>
      <c r="G194" s="41"/>
      <c r="H194" s="41" t="s">
        <v>1125</v>
      </c>
      <c r="I194" s="41">
        <v>1</v>
      </c>
    </row>
    <row r="195" spans="1:9" ht="15.9" customHeight="1">
      <c r="A195" s="41">
        <v>187</v>
      </c>
      <c r="B195" s="41" t="s">
        <v>1152</v>
      </c>
      <c r="C195" s="306" t="s">
        <v>1153</v>
      </c>
      <c r="D195" s="163" t="s">
        <v>133</v>
      </c>
      <c r="E195" s="164">
        <v>43343</v>
      </c>
      <c r="F195" s="183" t="s">
        <v>933</v>
      </c>
      <c r="G195" s="41">
        <v>3000</v>
      </c>
      <c r="H195" s="41" t="s">
        <v>914</v>
      </c>
      <c r="I195" s="41">
        <v>5</v>
      </c>
    </row>
    <row r="196" spans="1:9" ht="15.9" customHeight="1">
      <c r="A196" s="41">
        <v>188</v>
      </c>
      <c r="B196" s="41" t="s">
        <v>208</v>
      </c>
      <c r="C196" s="41" t="s">
        <v>1158</v>
      </c>
      <c r="D196" s="163" t="s">
        <v>879</v>
      </c>
      <c r="E196" s="164">
        <v>43351</v>
      </c>
      <c r="F196" s="183" t="s">
        <v>933</v>
      </c>
      <c r="G196" s="41"/>
      <c r="H196" s="41" t="s">
        <v>289</v>
      </c>
      <c r="I196" s="41">
        <v>8</v>
      </c>
    </row>
    <row r="197" spans="1:9" ht="15.9" customHeight="1">
      <c r="A197" s="41">
        <v>189</v>
      </c>
      <c r="B197" s="41" t="s">
        <v>144</v>
      </c>
      <c r="C197" s="306" t="s">
        <v>1162</v>
      </c>
      <c r="D197" s="163" t="s">
        <v>133</v>
      </c>
      <c r="E197" s="164">
        <v>43358</v>
      </c>
      <c r="F197" s="183" t="s">
        <v>933</v>
      </c>
      <c r="G197" s="41">
        <v>2500</v>
      </c>
      <c r="H197" s="41" t="s">
        <v>593</v>
      </c>
      <c r="I197" s="41">
        <v>7</v>
      </c>
    </row>
    <row r="198" spans="1:9" ht="15.9" customHeight="1">
      <c r="A198" s="41">
        <v>190</v>
      </c>
      <c r="B198" s="41" t="s">
        <v>135</v>
      </c>
      <c r="C198" s="249" t="s">
        <v>1163</v>
      </c>
      <c r="D198" s="163" t="s">
        <v>150</v>
      </c>
      <c r="E198" s="164">
        <v>43365</v>
      </c>
      <c r="F198" s="183" t="s">
        <v>933</v>
      </c>
      <c r="G198" s="41"/>
      <c r="H198" s="41" t="s">
        <v>964</v>
      </c>
      <c r="I198" s="41">
        <v>2</v>
      </c>
    </row>
    <row r="199" spans="1:9" ht="15.9" customHeight="1">
      <c r="A199" s="41">
        <v>191</v>
      </c>
      <c r="B199" s="41" t="s">
        <v>139</v>
      </c>
      <c r="C199" s="249" t="s">
        <v>1165</v>
      </c>
      <c r="D199" s="163" t="s">
        <v>133</v>
      </c>
      <c r="E199" s="164">
        <v>43372</v>
      </c>
      <c r="F199" s="183" t="s">
        <v>933</v>
      </c>
      <c r="G199" s="41">
        <v>3000</v>
      </c>
      <c r="H199" s="41" t="s">
        <v>917</v>
      </c>
      <c r="I199" s="41">
        <v>4</v>
      </c>
    </row>
    <row r="200" spans="1:9" ht="17.399999999999999">
      <c r="A200" s="41">
        <v>192</v>
      </c>
      <c r="B200" s="41" t="s">
        <v>1166</v>
      </c>
      <c r="C200" s="41" t="s">
        <v>418</v>
      </c>
      <c r="D200" s="163" t="s">
        <v>152</v>
      </c>
      <c r="E200" s="164">
        <v>43378</v>
      </c>
      <c r="F200" s="183" t="s">
        <v>933</v>
      </c>
      <c r="G200" s="41"/>
      <c r="H200" s="41" t="s">
        <v>934</v>
      </c>
      <c r="I200" s="41">
        <v>2</v>
      </c>
    </row>
    <row r="201" spans="1:9" ht="17.399999999999999">
      <c r="A201" s="41">
        <v>193</v>
      </c>
      <c r="B201" s="41" t="s">
        <v>1170</v>
      </c>
      <c r="C201" s="41" t="s">
        <v>1171</v>
      </c>
      <c r="D201" s="163" t="s">
        <v>1172</v>
      </c>
      <c r="E201" s="164">
        <v>43386</v>
      </c>
      <c r="F201" s="198" t="s">
        <v>496</v>
      </c>
      <c r="G201" s="41"/>
      <c r="H201" s="41" t="s">
        <v>917</v>
      </c>
      <c r="I201" s="41">
        <v>5</v>
      </c>
    </row>
    <row r="202" spans="1:9" ht="17.399999999999999">
      <c r="A202" s="41">
        <v>194</v>
      </c>
      <c r="B202" s="41" t="s">
        <v>1174</v>
      </c>
      <c r="C202" s="306" t="s">
        <v>1175</v>
      </c>
      <c r="D202" s="163" t="s">
        <v>133</v>
      </c>
      <c r="E202" s="164">
        <v>43393</v>
      </c>
      <c r="F202" s="198" t="s">
        <v>496</v>
      </c>
      <c r="G202" s="41">
        <v>2800</v>
      </c>
      <c r="H202" s="41" t="s">
        <v>1176</v>
      </c>
      <c r="I202" s="41">
        <v>1</v>
      </c>
    </row>
    <row r="203" spans="1:9" ht="17.399999999999999">
      <c r="A203" s="41">
        <v>195</v>
      </c>
      <c r="B203" s="41" t="s">
        <v>219</v>
      </c>
      <c r="C203" s="306" t="s">
        <v>1179</v>
      </c>
      <c r="D203" s="163" t="s">
        <v>133</v>
      </c>
      <c r="E203" s="164">
        <v>43399</v>
      </c>
      <c r="F203" s="183" t="s">
        <v>933</v>
      </c>
      <c r="G203" s="41">
        <v>2500</v>
      </c>
      <c r="H203" s="41" t="s">
        <v>837</v>
      </c>
      <c r="I203" s="41">
        <v>9</v>
      </c>
    </row>
    <row r="204" spans="1:9" ht="17.399999999999999">
      <c r="A204" s="41">
        <v>196</v>
      </c>
      <c r="B204" s="41" t="s">
        <v>621</v>
      </c>
      <c r="C204" s="41" t="s">
        <v>616</v>
      </c>
      <c r="D204" s="163" t="s">
        <v>222</v>
      </c>
      <c r="E204" s="164">
        <v>43408</v>
      </c>
      <c r="F204" s="183" t="s">
        <v>933</v>
      </c>
      <c r="G204" s="41"/>
      <c r="H204" s="41" t="s">
        <v>593</v>
      </c>
      <c r="I204" s="41">
        <v>8</v>
      </c>
    </row>
    <row r="205" spans="1:9" ht="17.399999999999999">
      <c r="A205" s="41">
        <v>197</v>
      </c>
      <c r="B205" s="41" t="s">
        <v>223</v>
      </c>
      <c r="C205" s="173" t="s">
        <v>1196</v>
      </c>
      <c r="D205" s="163" t="s">
        <v>133</v>
      </c>
      <c r="E205" s="164">
        <v>43429</v>
      </c>
      <c r="F205" s="183" t="s">
        <v>933</v>
      </c>
      <c r="G205" s="41">
        <v>2400</v>
      </c>
      <c r="H205" s="41" t="s">
        <v>1336</v>
      </c>
      <c r="I205" s="41">
        <v>1</v>
      </c>
    </row>
    <row r="206" spans="1:9" ht="17.399999999999999">
      <c r="A206" s="41">
        <v>198</v>
      </c>
      <c r="B206" s="41" t="s">
        <v>206</v>
      </c>
      <c r="C206" s="41" t="s">
        <v>1202</v>
      </c>
      <c r="D206" s="163" t="s">
        <v>204</v>
      </c>
      <c r="E206" s="164">
        <v>43434</v>
      </c>
      <c r="F206" s="183" t="s">
        <v>933</v>
      </c>
      <c r="G206" s="41"/>
      <c r="H206" s="41" t="s">
        <v>1203</v>
      </c>
      <c r="I206" s="41">
        <v>1</v>
      </c>
    </row>
    <row r="207" spans="1:9" ht="17.399999999999999">
      <c r="A207" s="41">
        <v>199</v>
      </c>
      <c r="B207" s="41" t="s">
        <v>1205</v>
      </c>
      <c r="C207" s="306" t="s">
        <v>1206</v>
      </c>
      <c r="D207" s="163" t="s">
        <v>1207</v>
      </c>
      <c r="E207" s="164">
        <v>43442</v>
      </c>
      <c r="F207" s="198" t="s">
        <v>496</v>
      </c>
      <c r="G207" s="41"/>
      <c r="H207" s="41" t="s">
        <v>869</v>
      </c>
      <c r="I207" s="41">
        <v>3</v>
      </c>
    </row>
    <row r="208" spans="1:9" ht="17.399999999999999">
      <c r="A208" s="41">
        <v>200</v>
      </c>
      <c r="B208" s="41" t="s">
        <v>1208</v>
      </c>
      <c r="C208" s="306" t="s">
        <v>1209</v>
      </c>
      <c r="D208" s="163" t="s">
        <v>133</v>
      </c>
      <c r="E208" s="164">
        <v>43449</v>
      </c>
      <c r="F208" s="198" t="s">
        <v>496</v>
      </c>
      <c r="G208" s="41">
        <v>1500</v>
      </c>
      <c r="H208" s="41" t="s">
        <v>1210</v>
      </c>
      <c r="I208" s="41">
        <v>1</v>
      </c>
    </row>
    <row r="209" spans="1:10" ht="17.399999999999999">
      <c r="A209" s="41">
        <v>201</v>
      </c>
      <c r="B209" s="41" t="s">
        <v>1352</v>
      </c>
      <c r="C209" s="249" t="s">
        <v>1211</v>
      </c>
      <c r="D209" s="163" t="s">
        <v>133</v>
      </c>
      <c r="E209" s="164">
        <v>43457</v>
      </c>
      <c r="F209" s="183" t="s">
        <v>933</v>
      </c>
      <c r="G209" s="41">
        <v>4600</v>
      </c>
      <c r="H209" s="41" t="s">
        <v>429</v>
      </c>
      <c r="I209" s="41">
        <v>9</v>
      </c>
    </row>
    <row r="210" spans="1:10" ht="17.399999999999999">
      <c r="A210" s="41">
        <v>202</v>
      </c>
      <c r="B210" s="41" t="s">
        <v>1353</v>
      </c>
      <c r="C210" s="249" t="s">
        <v>1213</v>
      </c>
      <c r="D210" s="163" t="s">
        <v>118</v>
      </c>
      <c r="E210" s="164">
        <v>43463</v>
      </c>
      <c r="F210" s="183" t="s">
        <v>933</v>
      </c>
      <c r="G210" s="41"/>
      <c r="H210" s="41" t="s">
        <v>289</v>
      </c>
      <c r="I210" s="41">
        <v>9</v>
      </c>
    </row>
    <row r="211" spans="1:10" ht="17.399999999999999">
      <c r="A211" s="41">
        <v>203</v>
      </c>
      <c r="B211" s="41" t="s">
        <v>949</v>
      </c>
      <c r="C211" s="249" t="s">
        <v>1219</v>
      </c>
      <c r="D211" s="163" t="s">
        <v>133</v>
      </c>
      <c r="E211" s="164">
        <v>43471</v>
      </c>
      <c r="F211" s="183" t="s">
        <v>933</v>
      </c>
      <c r="G211" s="41">
        <v>1700</v>
      </c>
      <c r="H211" s="41" t="s">
        <v>951</v>
      </c>
      <c r="I211" s="41">
        <v>4</v>
      </c>
    </row>
    <row r="212" spans="1:10" ht="17.399999999999999">
      <c r="A212" s="41">
        <v>204</v>
      </c>
      <c r="B212" s="41" t="s">
        <v>697</v>
      </c>
      <c r="C212" s="41" t="s">
        <v>1221</v>
      </c>
      <c r="D212" s="163" t="s">
        <v>699</v>
      </c>
      <c r="E212" s="164">
        <v>43476</v>
      </c>
      <c r="F212" s="198" t="s">
        <v>496</v>
      </c>
      <c r="G212" s="41"/>
      <c r="H212" s="41" t="s">
        <v>948</v>
      </c>
      <c r="I212" s="41">
        <v>2</v>
      </c>
    </row>
    <row r="213" spans="1:10" ht="17.399999999999999">
      <c r="A213" s="41">
        <v>205</v>
      </c>
      <c r="B213" s="41" t="s">
        <v>704</v>
      </c>
      <c r="C213" s="249" t="s">
        <v>1222</v>
      </c>
      <c r="D213" s="163" t="s">
        <v>133</v>
      </c>
      <c r="E213" s="164">
        <v>43484</v>
      </c>
      <c r="F213" s="198" t="s">
        <v>496</v>
      </c>
      <c r="G213" s="41">
        <v>1800</v>
      </c>
      <c r="H213" s="41" t="s">
        <v>700</v>
      </c>
      <c r="I213" s="41">
        <v>3</v>
      </c>
    </row>
    <row r="214" spans="1:10" ht="17.399999999999999">
      <c r="A214" s="41">
        <v>206</v>
      </c>
      <c r="B214" s="41" t="s">
        <v>1224</v>
      </c>
      <c r="C214" s="41" t="s">
        <v>1225</v>
      </c>
      <c r="D214" s="163" t="s">
        <v>938</v>
      </c>
      <c r="E214" s="164">
        <v>43491</v>
      </c>
      <c r="F214" s="183" t="s">
        <v>933</v>
      </c>
      <c r="G214" s="41"/>
      <c r="H214" s="41" t="s">
        <v>534</v>
      </c>
      <c r="I214" s="41">
        <v>6</v>
      </c>
    </row>
    <row r="215" spans="1:10" ht="17.399999999999999">
      <c r="A215" s="41">
        <v>207</v>
      </c>
      <c r="B215" s="41" t="s">
        <v>221</v>
      </c>
      <c r="C215" s="41" t="s">
        <v>1232</v>
      </c>
      <c r="D215" s="163" t="s">
        <v>1233</v>
      </c>
      <c r="E215" s="164">
        <v>43512</v>
      </c>
      <c r="F215" s="183" t="s">
        <v>933</v>
      </c>
      <c r="G215" s="41">
        <v>3300</v>
      </c>
      <c r="H215" s="41" t="s">
        <v>244</v>
      </c>
      <c r="I215" s="41">
        <v>13</v>
      </c>
    </row>
    <row r="216" spans="1:10" ht="17.399999999999999">
      <c r="A216" s="41">
        <v>208</v>
      </c>
      <c r="B216" s="41" t="s">
        <v>210</v>
      </c>
      <c r="C216" s="41" t="s">
        <v>1234</v>
      </c>
      <c r="D216" s="163" t="s">
        <v>905</v>
      </c>
      <c r="E216" s="164">
        <v>43519</v>
      </c>
      <c r="F216" s="183" t="s">
        <v>933</v>
      </c>
      <c r="G216" s="41"/>
      <c r="H216" s="41" t="s">
        <v>914</v>
      </c>
      <c r="I216" s="41">
        <v>6</v>
      </c>
    </row>
    <row r="217" spans="1:10" ht="17.399999999999999">
      <c r="A217" s="41">
        <v>209</v>
      </c>
      <c r="B217" s="41" t="s">
        <v>567</v>
      </c>
      <c r="C217" s="249" t="s">
        <v>1238</v>
      </c>
      <c r="D217" s="163" t="s">
        <v>133</v>
      </c>
      <c r="E217" s="164">
        <v>43526</v>
      </c>
      <c r="F217" s="183" t="s">
        <v>933</v>
      </c>
      <c r="G217" s="41">
        <v>2500</v>
      </c>
      <c r="H217" s="41" t="s">
        <v>837</v>
      </c>
      <c r="I217" s="41">
        <v>10</v>
      </c>
    </row>
    <row r="218" spans="1:10" ht="17.399999999999999">
      <c r="A218" s="41">
        <v>210</v>
      </c>
      <c r="B218" s="41" t="s">
        <v>141</v>
      </c>
      <c r="C218" s="243" t="s">
        <v>1242</v>
      </c>
      <c r="D218" s="163" t="s">
        <v>831</v>
      </c>
      <c r="E218" s="164">
        <v>43547</v>
      </c>
      <c r="F218" s="183" t="s">
        <v>933</v>
      </c>
      <c r="G218" s="41"/>
      <c r="H218" s="41" t="s">
        <v>951</v>
      </c>
      <c r="I218" s="41">
        <v>5</v>
      </c>
    </row>
    <row r="219" spans="1:10" ht="17.399999999999999">
      <c r="A219" s="41">
        <v>211</v>
      </c>
      <c r="B219" s="41" t="s">
        <v>132</v>
      </c>
      <c r="C219" s="249" t="s">
        <v>1246</v>
      </c>
      <c r="D219" s="163" t="s">
        <v>133</v>
      </c>
      <c r="E219" s="164">
        <v>43561</v>
      </c>
      <c r="F219" s="183" t="s">
        <v>933</v>
      </c>
      <c r="G219" s="41">
        <v>3500</v>
      </c>
      <c r="H219" s="41" t="s">
        <v>1210</v>
      </c>
      <c r="I219" s="41">
        <v>2</v>
      </c>
    </row>
    <row r="220" spans="1:10" ht="17.399999999999999">
      <c r="A220" s="41">
        <v>212</v>
      </c>
      <c r="B220" s="41" t="s">
        <v>142</v>
      </c>
      <c r="C220" s="41" t="s">
        <v>1248</v>
      </c>
      <c r="D220" s="163" t="s">
        <v>155</v>
      </c>
      <c r="E220" s="164">
        <v>43568</v>
      </c>
      <c r="F220" s="183" t="s">
        <v>933</v>
      </c>
      <c r="G220" s="41"/>
      <c r="H220" s="41" t="s">
        <v>1249</v>
      </c>
      <c r="I220" s="41">
        <v>1</v>
      </c>
    </row>
    <row r="221" spans="1:10" ht="17.399999999999999">
      <c r="A221" s="41">
        <v>213</v>
      </c>
      <c r="B221" s="41" t="s">
        <v>1352</v>
      </c>
      <c r="C221" s="173" t="s">
        <v>1255</v>
      </c>
      <c r="D221" s="163" t="s">
        <v>133</v>
      </c>
      <c r="E221" s="164">
        <v>43582</v>
      </c>
      <c r="F221" s="183" t="s">
        <v>933</v>
      </c>
      <c r="G221" s="41">
        <v>4450</v>
      </c>
      <c r="H221" s="41" t="s">
        <v>837</v>
      </c>
      <c r="I221" s="41">
        <v>11</v>
      </c>
      <c r="J221" s="42">
        <v>39550</v>
      </c>
    </row>
    <row r="223" spans="1:10">
      <c r="A223" s="41">
        <v>214</v>
      </c>
      <c r="B223" s="63" t="s">
        <v>1353</v>
      </c>
      <c r="C223" s="391" t="s">
        <v>1256</v>
      </c>
      <c r="D223" s="377" t="s">
        <v>118</v>
      </c>
      <c r="E223" s="378">
        <v>43721</v>
      </c>
      <c r="F223" s="63" t="s">
        <v>9</v>
      </c>
      <c r="G223" s="41">
        <v>1664</v>
      </c>
      <c r="H223" s="41" t="s">
        <v>429</v>
      </c>
      <c r="I223" s="41">
        <v>10</v>
      </c>
    </row>
    <row r="224" spans="1:10">
      <c r="A224" s="41">
        <v>215</v>
      </c>
      <c r="B224" s="63" t="s">
        <v>1352</v>
      </c>
      <c r="C224" s="420" t="s">
        <v>1315</v>
      </c>
      <c r="D224" s="377" t="s">
        <v>133</v>
      </c>
      <c r="E224" s="378">
        <v>43728</v>
      </c>
      <c r="F224" s="63" t="s">
        <v>9</v>
      </c>
      <c r="G224" s="41">
        <v>1500</v>
      </c>
      <c r="H224" s="41" t="s">
        <v>1125</v>
      </c>
      <c r="I224" s="41">
        <v>2</v>
      </c>
    </row>
    <row r="225" spans="1:9" ht="17.399999999999999">
      <c r="A225" s="41">
        <v>216</v>
      </c>
      <c r="B225" s="41" t="s">
        <v>136</v>
      </c>
      <c r="C225" s="63" t="s">
        <v>1317</v>
      </c>
      <c r="D225" s="163" t="s">
        <v>151</v>
      </c>
      <c r="E225" s="164">
        <v>43736</v>
      </c>
      <c r="F225" s="183" t="s">
        <v>933</v>
      </c>
      <c r="G225" s="41">
        <v>4221</v>
      </c>
      <c r="H225" s="41" t="s">
        <v>593</v>
      </c>
      <c r="I225" s="41">
        <v>9</v>
      </c>
    </row>
    <row r="226" spans="1:9" ht="17.399999999999999">
      <c r="A226" s="41">
        <v>217</v>
      </c>
      <c r="B226" s="41" t="s">
        <v>211</v>
      </c>
      <c r="C226" s="41" t="s">
        <v>1326</v>
      </c>
      <c r="D226" s="163" t="s">
        <v>133</v>
      </c>
      <c r="E226" s="164">
        <v>43743</v>
      </c>
      <c r="F226" s="183" t="s">
        <v>933</v>
      </c>
      <c r="G226" s="41">
        <v>2100</v>
      </c>
      <c r="H226" s="41" t="s">
        <v>285</v>
      </c>
      <c r="I226" s="41">
        <v>7</v>
      </c>
    </row>
    <row r="227" spans="1:9" ht="17.399999999999999">
      <c r="A227" s="41">
        <v>218</v>
      </c>
      <c r="B227" s="41" t="s">
        <v>142</v>
      </c>
      <c r="C227" s="63" t="s">
        <v>1333</v>
      </c>
      <c r="D227" s="163" t="s">
        <v>155</v>
      </c>
      <c r="E227" s="164">
        <v>43750</v>
      </c>
      <c r="F227" s="183" t="s">
        <v>933</v>
      </c>
      <c r="G227" s="41">
        <v>6424</v>
      </c>
      <c r="H227" s="41" t="s">
        <v>1334</v>
      </c>
      <c r="I227" s="41">
        <v>1</v>
      </c>
    </row>
    <row r="228" spans="1:9" ht="17.399999999999999">
      <c r="A228" s="41">
        <v>219</v>
      </c>
      <c r="B228" s="41" t="s">
        <v>221</v>
      </c>
      <c r="C228" s="41" t="s">
        <v>1335</v>
      </c>
      <c r="D228" s="163" t="s">
        <v>133</v>
      </c>
      <c r="E228" s="164">
        <v>43764</v>
      </c>
      <c r="F228" s="183" t="s">
        <v>933</v>
      </c>
      <c r="G228" s="41">
        <v>2500</v>
      </c>
      <c r="H228" s="41" t="s">
        <v>970</v>
      </c>
      <c r="I228" s="41">
        <v>2</v>
      </c>
    </row>
    <row r="229" spans="1:9" ht="17.399999999999999">
      <c r="A229" s="41">
        <v>220</v>
      </c>
      <c r="B229" s="41" t="s">
        <v>210</v>
      </c>
      <c r="C229" s="376" t="s">
        <v>1337</v>
      </c>
      <c r="D229" s="163" t="s">
        <v>1257</v>
      </c>
      <c r="E229" s="164">
        <v>43770</v>
      </c>
      <c r="F229" s="183" t="s">
        <v>933</v>
      </c>
      <c r="G229" s="41">
        <v>10975</v>
      </c>
      <c r="H229" s="41" t="s">
        <v>1336</v>
      </c>
      <c r="I229" s="41">
        <v>2</v>
      </c>
    </row>
    <row r="230" spans="1:9" ht="17.399999999999999">
      <c r="A230" s="41">
        <v>221</v>
      </c>
      <c r="B230" s="41" t="s">
        <v>567</v>
      </c>
      <c r="C230" s="173" t="s">
        <v>555</v>
      </c>
      <c r="D230" s="163" t="s">
        <v>133</v>
      </c>
      <c r="E230" s="164">
        <v>43778</v>
      </c>
      <c r="F230" s="183" t="s">
        <v>933</v>
      </c>
      <c r="G230" s="41">
        <v>2000</v>
      </c>
      <c r="H230" s="41" t="s">
        <v>244</v>
      </c>
      <c r="I230" s="41">
        <v>14</v>
      </c>
    </row>
    <row r="231" spans="1:9" ht="17.399999999999999">
      <c r="A231" s="41">
        <v>222</v>
      </c>
      <c r="B231" s="41" t="s">
        <v>1170</v>
      </c>
      <c r="C231" s="41" t="s">
        <v>1341</v>
      </c>
      <c r="D231" s="163" t="s">
        <v>1172</v>
      </c>
      <c r="E231" s="164">
        <v>43785</v>
      </c>
      <c r="F231" s="198" t="s">
        <v>496</v>
      </c>
      <c r="G231" s="41">
        <v>10511</v>
      </c>
      <c r="H231" s="41" t="s">
        <v>1176</v>
      </c>
      <c r="I231" s="41">
        <v>2</v>
      </c>
    </row>
    <row r="232" spans="1:9" ht="17.399999999999999">
      <c r="A232" s="41">
        <v>223</v>
      </c>
      <c r="B232" s="41" t="s">
        <v>1263</v>
      </c>
      <c r="C232" s="173" t="s">
        <v>1345</v>
      </c>
      <c r="D232" s="163" t="s">
        <v>133</v>
      </c>
      <c r="E232" s="164">
        <v>43792</v>
      </c>
      <c r="F232" s="198" t="s">
        <v>496</v>
      </c>
      <c r="G232" s="41">
        <v>2200</v>
      </c>
      <c r="H232" s="41" t="s">
        <v>948</v>
      </c>
      <c r="I232" s="41">
        <v>3</v>
      </c>
    </row>
    <row r="233" spans="1:9" ht="17.399999999999999">
      <c r="A233" s="41">
        <v>224</v>
      </c>
      <c r="B233" s="41" t="s">
        <v>135</v>
      </c>
      <c r="C233" s="391" t="s">
        <v>1346</v>
      </c>
      <c r="D233" s="163" t="s">
        <v>150</v>
      </c>
      <c r="E233" s="164">
        <v>43799</v>
      </c>
      <c r="F233" s="183" t="s">
        <v>933</v>
      </c>
      <c r="G233" s="41">
        <v>3332</v>
      </c>
      <c r="H233" s="41" t="s">
        <v>593</v>
      </c>
      <c r="I233" s="41">
        <v>10</v>
      </c>
    </row>
    <row r="234" spans="1:9" ht="17.399999999999999">
      <c r="A234" s="41">
        <v>225</v>
      </c>
      <c r="B234" s="41" t="s">
        <v>1260</v>
      </c>
      <c r="C234" s="391" t="s">
        <v>1349</v>
      </c>
      <c r="D234" s="163" t="s">
        <v>324</v>
      </c>
      <c r="E234" s="164">
        <v>43806</v>
      </c>
      <c r="F234" s="198" t="s">
        <v>496</v>
      </c>
      <c r="G234" s="41">
        <v>2000</v>
      </c>
      <c r="H234" s="41" t="s">
        <v>700</v>
      </c>
      <c r="I234" s="41">
        <v>4</v>
      </c>
    </row>
    <row r="235" spans="1:9" ht="17.399999999999999">
      <c r="A235" s="41">
        <v>226</v>
      </c>
      <c r="B235" s="41" t="s">
        <v>1261</v>
      </c>
      <c r="C235" s="173" t="s">
        <v>954</v>
      </c>
      <c r="D235" s="163" t="s">
        <v>528</v>
      </c>
      <c r="E235" s="164">
        <v>43812</v>
      </c>
      <c r="F235" s="198" t="s">
        <v>496</v>
      </c>
      <c r="G235" s="41">
        <v>1800</v>
      </c>
      <c r="H235" s="41" t="s">
        <v>285</v>
      </c>
      <c r="I235" s="41">
        <v>8</v>
      </c>
    </row>
    <row r="236" spans="1:9" ht="17.399999999999999">
      <c r="A236" s="41">
        <v>227</v>
      </c>
      <c r="B236" s="41" t="s">
        <v>1352</v>
      </c>
      <c r="C236" s="249" t="s">
        <v>1354</v>
      </c>
      <c r="D236" s="163" t="s">
        <v>133</v>
      </c>
      <c r="E236" s="164">
        <v>43820</v>
      </c>
      <c r="F236" s="183" t="s">
        <v>933</v>
      </c>
      <c r="G236" s="41">
        <v>4000</v>
      </c>
      <c r="H236" s="41" t="s">
        <v>429</v>
      </c>
      <c r="I236" s="41">
        <v>11</v>
      </c>
    </row>
    <row r="237" spans="1:9" ht="17.399999999999999">
      <c r="A237" s="41">
        <v>228</v>
      </c>
      <c r="B237" s="41" t="s">
        <v>1353</v>
      </c>
      <c r="C237" s="173" t="s">
        <v>1356</v>
      </c>
      <c r="D237" s="163" t="s">
        <v>118</v>
      </c>
      <c r="E237" s="164">
        <v>43827</v>
      </c>
      <c r="F237" s="183" t="s">
        <v>933</v>
      </c>
      <c r="G237" s="41">
        <v>5000</v>
      </c>
      <c r="H237" s="41" t="s">
        <v>1125</v>
      </c>
      <c r="I237" s="41">
        <v>3</v>
      </c>
    </row>
    <row r="238" spans="1:9" ht="17.399999999999999">
      <c r="A238" s="41">
        <v>229</v>
      </c>
      <c r="B238" s="41" t="s">
        <v>949</v>
      </c>
      <c r="C238" s="391" t="s">
        <v>1357</v>
      </c>
      <c r="D238" s="163" t="s">
        <v>133</v>
      </c>
      <c r="E238" s="164">
        <v>43834</v>
      </c>
      <c r="F238" s="183" t="s">
        <v>933</v>
      </c>
      <c r="G238" s="41">
        <v>2200</v>
      </c>
      <c r="H238" s="41" t="s">
        <v>1336</v>
      </c>
      <c r="I238" s="41">
        <v>3</v>
      </c>
    </row>
    <row r="239" spans="1:9" ht="17.399999999999999">
      <c r="A239" s="41">
        <v>230</v>
      </c>
      <c r="B239" s="41" t="s">
        <v>1262</v>
      </c>
      <c r="C239" s="391" t="s">
        <v>1358</v>
      </c>
      <c r="D239" s="163" t="s">
        <v>1258</v>
      </c>
      <c r="E239" s="164">
        <v>43841</v>
      </c>
      <c r="F239" s="198" t="s">
        <v>496</v>
      </c>
      <c r="G239" s="41">
        <v>2000</v>
      </c>
      <c r="H239" s="41" t="s">
        <v>1359</v>
      </c>
      <c r="I239" s="41">
        <v>1</v>
      </c>
    </row>
    <row r="240" spans="1:9" ht="17.399999999999999">
      <c r="A240" s="41">
        <v>231</v>
      </c>
      <c r="B240" s="41" t="s">
        <v>1174</v>
      </c>
      <c r="C240" s="427" t="s">
        <v>1361</v>
      </c>
      <c r="D240" s="163" t="s">
        <v>133</v>
      </c>
      <c r="E240" s="164">
        <v>43848</v>
      </c>
      <c r="F240" s="198" t="s">
        <v>496</v>
      </c>
      <c r="G240" s="41">
        <v>1900</v>
      </c>
      <c r="H240" s="41" t="s">
        <v>715</v>
      </c>
      <c r="I240" s="41">
        <v>2</v>
      </c>
    </row>
    <row r="241" spans="1:10" ht="17.399999999999999">
      <c r="A241" s="41">
        <v>232</v>
      </c>
      <c r="B241" s="41" t="s">
        <v>138</v>
      </c>
      <c r="C241" s="249" t="s">
        <v>1362</v>
      </c>
      <c r="D241" s="163" t="s">
        <v>152</v>
      </c>
      <c r="E241" s="164">
        <v>43875</v>
      </c>
      <c r="F241" s="183" t="s">
        <v>933</v>
      </c>
      <c r="G241" s="41">
        <v>6692</v>
      </c>
      <c r="H241" s="41" t="s">
        <v>964</v>
      </c>
      <c r="I241" s="41">
        <v>3</v>
      </c>
    </row>
    <row r="242" spans="1:10" ht="17.399999999999999">
      <c r="A242" s="41">
        <v>233</v>
      </c>
      <c r="B242" s="41" t="s">
        <v>223</v>
      </c>
      <c r="C242" s="41" t="s">
        <v>1368</v>
      </c>
      <c r="D242" s="163" t="s">
        <v>1364</v>
      </c>
      <c r="E242" s="164">
        <v>43882</v>
      </c>
      <c r="F242" s="183" t="s">
        <v>933</v>
      </c>
      <c r="G242" s="41">
        <v>3300</v>
      </c>
      <c r="H242" s="41" t="s">
        <v>847</v>
      </c>
      <c r="I242" s="41">
        <v>6</v>
      </c>
    </row>
    <row r="243" spans="1:10" ht="17.399999999999999">
      <c r="A243" s="41">
        <v>234</v>
      </c>
      <c r="B243" s="41" t="s">
        <v>139</v>
      </c>
      <c r="C243" s="427" t="s">
        <v>1377</v>
      </c>
      <c r="D243" s="163" t="s">
        <v>133</v>
      </c>
      <c r="E243" s="164">
        <v>43890</v>
      </c>
      <c r="F243" s="183" t="s">
        <v>933</v>
      </c>
      <c r="G243" s="41"/>
      <c r="H243" s="41"/>
      <c r="I243" s="41"/>
    </row>
    <row r="244" spans="1:10" ht="17.399999999999999">
      <c r="A244" s="41"/>
      <c r="B244" s="41" t="s">
        <v>621</v>
      </c>
      <c r="C244" s="434" t="s">
        <v>1402</v>
      </c>
      <c r="D244" s="163" t="s">
        <v>222</v>
      </c>
      <c r="E244" s="164">
        <v>43911</v>
      </c>
      <c r="F244" s="183" t="s">
        <v>933</v>
      </c>
      <c r="G244" s="41"/>
      <c r="H244" s="41"/>
      <c r="I244" s="41"/>
    </row>
    <row r="245" spans="1:10" ht="17.399999999999999">
      <c r="A245" s="41"/>
      <c r="B245" s="41" t="s">
        <v>132</v>
      </c>
      <c r="C245" s="434" t="s">
        <v>1402</v>
      </c>
      <c r="D245" s="163" t="s">
        <v>133</v>
      </c>
      <c r="E245" s="164">
        <v>43918</v>
      </c>
      <c r="F245" s="183" t="s">
        <v>933</v>
      </c>
      <c r="G245" s="41"/>
      <c r="H245" s="41"/>
      <c r="I245" s="41"/>
    </row>
    <row r="246" spans="1:10" ht="17.399999999999999">
      <c r="A246" s="41"/>
      <c r="B246" s="41" t="s">
        <v>145</v>
      </c>
      <c r="C246" s="434" t="s">
        <v>1402</v>
      </c>
      <c r="D246" s="163" t="s">
        <v>1259</v>
      </c>
      <c r="E246" s="164">
        <v>43566</v>
      </c>
      <c r="F246" s="183" t="s">
        <v>933</v>
      </c>
      <c r="G246" s="41"/>
      <c r="H246" s="41"/>
      <c r="I246" s="41"/>
    </row>
    <row r="247" spans="1:10" ht="17.399999999999999">
      <c r="A247" s="41"/>
      <c r="B247" s="41" t="s">
        <v>1152</v>
      </c>
      <c r="C247" s="434" t="s">
        <v>1402</v>
      </c>
      <c r="D247" s="163" t="s">
        <v>1363</v>
      </c>
      <c r="E247" s="164">
        <v>43573</v>
      </c>
      <c r="F247" s="183" t="s">
        <v>933</v>
      </c>
      <c r="G247" s="41"/>
      <c r="H247" s="41"/>
      <c r="I247" s="41"/>
    </row>
    <row r="248" spans="1:10" ht="17.399999999999999">
      <c r="A248" s="41"/>
      <c r="B248" s="41" t="s">
        <v>1224</v>
      </c>
      <c r="C248" s="434" t="s">
        <v>1402</v>
      </c>
      <c r="D248" s="163" t="s">
        <v>938</v>
      </c>
      <c r="E248" s="164">
        <v>43580</v>
      </c>
      <c r="F248" s="183" t="s">
        <v>933</v>
      </c>
      <c r="G248" s="41"/>
      <c r="H248" s="41"/>
      <c r="I248" s="41"/>
    </row>
    <row r="249" spans="1:10" ht="17.399999999999999">
      <c r="A249" s="41"/>
      <c r="B249" s="41" t="s">
        <v>206</v>
      </c>
      <c r="C249" s="434" t="s">
        <v>1402</v>
      </c>
      <c r="D249" s="163" t="s">
        <v>204</v>
      </c>
      <c r="E249" s="164">
        <v>43960</v>
      </c>
      <c r="F249" s="183" t="s">
        <v>933</v>
      </c>
      <c r="G249" s="41"/>
      <c r="H249" s="41"/>
      <c r="I249" s="41"/>
    </row>
    <row r="250" spans="1:10" ht="17.399999999999999">
      <c r="A250" s="41"/>
      <c r="B250" s="41" t="s">
        <v>137</v>
      </c>
      <c r="C250" s="434" t="s">
        <v>1402</v>
      </c>
      <c r="D250" s="163" t="s">
        <v>133</v>
      </c>
      <c r="E250" s="164">
        <v>43967</v>
      </c>
      <c r="F250" s="183" t="s">
        <v>933</v>
      </c>
      <c r="G250" s="41"/>
      <c r="H250" s="41"/>
      <c r="I250" s="41"/>
    </row>
    <row r="251" spans="1:10" ht="17.399999999999999">
      <c r="A251" s="41"/>
      <c r="B251" s="41" t="s">
        <v>1353</v>
      </c>
      <c r="C251" s="434" t="s">
        <v>1402</v>
      </c>
      <c r="D251" s="163" t="s">
        <v>118</v>
      </c>
      <c r="E251" s="164">
        <v>43981</v>
      </c>
      <c r="F251" s="183" t="s">
        <v>933</v>
      </c>
      <c r="G251" s="41"/>
      <c r="H251" s="41"/>
      <c r="I251" s="41"/>
    </row>
    <row r="252" spans="1:10" ht="17.399999999999999">
      <c r="A252" s="41">
        <v>235</v>
      </c>
      <c r="B252" s="41" t="s">
        <v>1353</v>
      </c>
      <c r="C252" s="391" t="s">
        <v>1404</v>
      </c>
      <c r="D252" s="163" t="s">
        <v>118</v>
      </c>
      <c r="E252" s="164">
        <v>44064</v>
      </c>
      <c r="F252" s="183" t="s">
        <v>933</v>
      </c>
      <c r="G252" s="41">
        <v>0</v>
      </c>
      <c r="H252" s="41" t="s">
        <v>1125</v>
      </c>
      <c r="I252" s="41">
        <v>4</v>
      </c>
    </row>
    <row r="253" spans="1:10" ht="17.399999999999999">
      <c r="A253" s="41">
        <v>236</v>
      </c>
      <c r="B253" s="41" t="s">
        <v>1352</v>
      </c>
      <c r="C253" s="173" t="s">
        <v>1414</v>
      </c>
      <c r="D253" s="163" t="s">
        <v>133</v>
      </c>
      <c r="E253" s="164">
        <v>44073</v>
      </c>
      <c r="F253" s="183" t="s">
        <v>933</v>
      </c>
      <c r="G253" s="41">
        <v>0</v>
      </c>
      <c r="H253" s="41" t="s">
        <v>1413</v>
      </c>
      <c r="I253" s="41">
        <v>1</v>
      </c>
      <c r="J253">
        <f>G226+G228+G230+G232+G234+G236+G238+G240+G242</f>
        <v>22200</v>
      </c>
    </row>
    <row r="255" spans="1:10" ht="17.399999999999999">
      <c r="A255" s="41">
        <v>237</v>
      </c>
      <c r="B255" s="41" t="s">
        <v>144</v>
      </c>
      <c r="C255" s="173" t="s">
        <v>407</v>
      </c>
      <c r="D255" s="163" t="s">
        <v>133</v>
      </c>
      <c r="E255" s="164">
        <v>44106</v>
      </c>
      <c r="F255" s="183" t="s">
        <v>933</v>
      </c>
      <c r="G255" s="41">
        <v>1000</v>
      </c>
      <c r="H255" s="41" t="s">
        <v>593</v>
      </c>
      <c r="I255" s="41">
        <v>11</v>
      </c>
    </row>
    <row r="256" spans="1:10" ht="17.399999999999999">
      <c r="A256" s="41">
        <v>238</v>
      </c>
      <c r="B256" s="41" t="s">
        <v>135</v>
      </c>
      <c r="C256" s="41" t="s">
        <v>242</v>
      </c>
      <c r="D256" s="163" t="s">
        <v>150</v>
      </c>
      <c r="E256" s="164">
        <v>44113</v>
      </c>
      <c r="F256" s="183" t="s">
        <v>933</v>
      </c>
      <c r="G256" s="41">
        <v>0</v>
      </c>
      <c r="H256" s="41" t="s">
        <v>1420</v>
      </c>
      <c r="I256" s="41">
        <v>1</v>
      </c>
    </row>
    <row r="257" spans="1:9" ht="17.399999999999999">
      <c r="A257" s="41">
        <v>239</v>
      </c>
      <c r="B257" s="41" t="s">
        <v>145</v>
      </c>
      <c r="C257" s="41" t="s">
        <v>1422</v>
      </c>
      <c r="D257" s="163" t="s">
        <v>579</v>
      </c>
      <c r="E257" s="164">
        <v>44127</v>
      </c>
      <c r="F257" s="183" t="s">
        <v>933</v>
      </c>
      <c r="G257" s="41">
        <v>0</v>
      </c>
      <c r="H257" s="41" t="s">
        <v>970</v>
      </c>
      <c r="I257" s="41">
        <v>3</v>
      </c>
    </row>
    <row r="258" spans="1:9" ht="17.399999999999999">
      <c r="A258" s="41">
        <v>240</v>
      </c>
      <c r="B258" s="41" t="s">
        <v>139</v>
      </c>
      <c r="C258" s="391" t="s">
        <v>587</v>
      </c>
      <c r="D258" s="163" t="s">
        <v>133</v>
      </c>
      <c r="E258" s="164">
        <v>44137</v>
      </c>
      <c r="F258" s="183" t="s">
        <v>933</v>
      </c>
      <c r="G258" s="41">
        <v>0</v>
      </c>
      <c r="H258" s="41" t="s">
        <v>917</v>
      </c>
      <c r="I258" s="41">
        <v>6</v>
      </c>
    </row>
    <row r="259" spans="1:9" ht="17.399999999999999">
      <c r="A259" s="41">
        <v>241</v>
      </c>
      <c r="B259" s="41" t="s">
        <v>142</v>
      </c>
      <c r="C259" s="41" t="s">
        <v>1424</v>
      </c>
      <c r="D259" s="163" t="s">
        <v>155</v>
      </c>
      <c r="E259" s="164">
        <v>44143</v>
      </c>
      <c r="F259" s="183" t="s">
        <v>933</v>
      </c>
      <c r="G259" s="41">
        <v>0</v>
      </c>
      <c r="H259" s="41" t="s">
        <v>285</v>
      </c>
      <c r="I259" s="41">
        <v>9</v>
      </c>
    </row>
    <row r="260" spans="1:9" ht="17.399999999999999">
      <c r="A260" s="41">
        <v>242</v>
      </c>
      <c r="B260" s="41" t="s">
        <v>137</v>
      </c>
      <c r="C260" s="41" t="s">
        <v>237</v>
      </c>
      <c r="D260" s="163" t="s">
        <v>133</v>
      </c>
      <c r="E260" s="164">
        <v>44151</v>
      </c>
      <c r="F260" s="183" t="s">
        <v>933</v>
      </c>
      <c r="G260" s="41">
        <v>0</v>
      </c>
      <c r="H260" s="41" t="s">
        <v>534</v>
      </c>
      <c r="I260" s="41">
        <v>7</v>
      </c>
    </row>
    <row r="261" spans="1:9" ht="17.399999999999999">
      <c r="A261" s="41">
        <v>243</v>
      </c>
      <c r="B261" s="41" t="s">
        <v>132</v>
      </c>
      <c r="C261" s="173" t="s">
        <v>1432</v>
      </c>
      <c r="D261" s="163" t="s">
        <v>133</v>
      </c>
      <c r="E261" s="164">
        <v>44157</v>
      </c>
      <c r="F261" s="183" t="s">
        <v>933</v>
      </c>
      <c r="G261" s="41">
        <v>0</v>
      </c>
      <c r="H261" s="41" t="s">
        <v>951</v>
      </c>
      <c r="I261" s="41">
        <v>7</v>
      </c>
    </row>
    <row r="262" spans="1:9" ht="17.399999999999999">
      <c r="A262" s="41">
        <v>244</v>
      </c>
      <c r="B262" s="41" t="s">
        <v>141</v>
      </c>
      <c r="C262" s="173" t="s">
        <v>1433</v>
      </c>
      <c r="D262" s="163" t="s">
        <v>831</v>
      </c>
      <c r="E262" s="164">
        <v>44165</v>
      </c>
      <c r="F262" s="183" t="s">
        <v>933</v>
      </c>
      <c r="G262" s="41">
        <v>0</v>
      </c>
      <c r="H262" s="41" t="s">
        <v>534</v>
      </c>
      <c r="I262" s="41">
        <v>8</v>
      </c>
    </row>
    <row r="263" spans="1:9" ht="17.399999999999999">
      <c r="A263" s="41">
        <v>245</v>
      </c>
      <c r="B263" s="41" t="s">
        <v>1445</v>
      </c>
      <c r="C263" s="427" t="s">
        <v>430</v>
      </c>
      <c r="D263" s="163" t="s">
        <v>133</v>
      </c>
      <c r="E263" s="164">
        <v>44177</v>
      </c>
      <c r="F263" s="198" t="s">
        <v>496</v>
      </c>
      <c r="G263" s="41">
        <v>0</v>
      </c>
      <c r="H263" s="41" t="s">
        <v>1446</v>
      </c>
      <c r="I263" s="41">
        <v>1</v>
      </c>
    </row>
    <row r="264" spans="1:9" ht="17.399999999999999">
      <c r="A264" s="41">
        <v>246</v>
      </c>
      <c r="B264" s="41" t="s">
        <v>526</v>
      </c>
      <c r="C264" s="391" t="s">
        <v>1448</v>
      </c>
      <c r="D264" s="163" t="s">
        <v>528</v>
      </c>
      <c r="E264" s="164">
        <v>44183</v>
      </c>
      <c r="F264" s="198" t="s">
        <v>496</v>
      </c>
      <c r="G264" s="41">
        <v>0</v>
      </c>
      <c r="H264" s="41" t="s">
        <v>1447</v>
      </c>
      <c r="I264" s="41">
        <v>1</v>
      </c>
    </row>
    <row r="265" spans="1:9" ht="17.399999999999999">
      <c r="A265" s="41">
        <v>247</v>
      </c>
      <c r="B265" s="41" t="s">
        <v>1353</v>
      </c>
      <c r="C265" s="391" t="s">
        <v>1449</v>
      </c>
      <c r="D265" s="163" t="s">
        <v>118</v>
      </c>
      <c r="E265" s="164">
        <v>44198</v>
      </c>
      <c r="F265" s="183" t="s">
        <v>933</v>
      </c>
      <c r="G265" s="41">
        <v>0</v>
      </c>
      <c r="H265" s="41" t="s">
        <v>1125</v>
      </c>
      <c r="I265" s="41">
        <v>5</v>
      </c>
    </row>
    <row r="266" spans="1:9" ht="17.399999999999999">
      <c r="A266" s="41">
        <v>248</v>
      </c>
      <c r="B266" s="41" t="s">
        <v>1352</v>
      </c>
      <c r="C266" s="391" t="s">
        <v>1450</v>
      </c>
      <c r="D266" s="163" t="s">
        <v>133</v>
      </c>
      <c r="E266" s="164">
        <v>44205</v>
      </c>
      <c r="F266" s="183" t="s">
        <v>933</v>
      </c>
      <c r="G266" s="41">
        <v>0</v>
      </c>
      <c r="H266" s="41" t="s">
        <v>429</v>
      </c>
      <c r="I266" s="41">
        <v>12</v>
      </c>
    </row>
    <row r="267" spans="1:9" ht="17.399999999999999">
      <c r="A267" s="41">
        <v>249</v>
      </c>
      <c r="B267" s="41" t="s">
        <v>1456</v>
      </c>
      <c r="C267" s="454" t="s">
        <v>1455</v>
      </c>
      <c r="D267" s="163" t="s">
        <v>133</v>
      </c>
      <c r="E267" s="164">
        <v>44219</v>
      </c>
      <c r="F267" s="183" t="s">
        <v>933</v>
      </c>
      <c r="G267" s="41">
        <v>0</v>
      </c>
      <c r="H267" s="41" t="s">
        <v>1413</v>
      </c>
      <c r="I267" s="41">
        <v>2</v>
      </c>
    </row>
    <row r="268" spans="1:9" ht="17.399999999999999">
      <c r="A268" s="41">
        <v>250</v>
      </c>
      <c r="B268" s="41" t="s">
        <v>206</v>
      </c>
      <c r="C268" s="41" t="s">
        <v>1461</v>
      </c>
      <c r="D268" s="163" t="s">
        <v>204</v>
      </c>
      <c r="E268" s="164">
        <v>44247</v>
      </c>
      <c r="F268" s="183" t="s">
        <v>933</v>
      </c>
      <c r="G268" s="41">
        <v>0</v>
      </c>
      <c r="H268" s="41" t="s">
        <v>580</v>
      </c>
      <c r="I268" s="41">
        <v>5</v>
      </c>
    </row>
    <row r="269" spans="1:9" ht="17.399999999999999">
      <c r="A269" s="41">
        <v>251</v>
      </c>
      <c r="B269" s="41" t="s">
        <v>211</v>
      </c>
      <c r="C269" s="391" t="s">
        <v>680</v>
      </c>
      <c r="D269" s="163" t="s">
        <v>133</v>
      </c>
      <c r="E269" s="164">
        <v>44254</v>
      </c>
      <c r="F269" s="183" t="s">
        <v>933</v>
      </c>
      <c r="G269" s="41">
        <v>0</v>
      </c>
      <c r="H269" s="41" t="s">
        <v>1413</v>
      </c>
      <c r="I269" s="41">
        <v>3</v>
      </c>
    </row>
    <row r="270" spans="1:9" ht="17.399999999999999">
      <c r="A270" s="41">
        <v>252</v>
      </c>
      <c r="B270" s="41" t="s">
        <v>567</v>
      </c>
      <c r="C270" s="454" t="s">
        <v>1462</v>
      </c>
      <c r="D270" s="163" t="s">
        <v>133</v>
      </c>
      <c r="E270" s="164">
        <v>44261</v>
      </c>
      <c r="F270" s="183" t="s">
        <v>933</v>
      </c>
      <c r="G270" s="41">
        <v>0</v>
      </c>
      <c r="H270" s="41" t="s">
        <v>1125</v>
      </c>
      <c r="I270" s="41">
        <v>6</v>
      </c>
    </row>
    <row r="271" spans="1:9" ht="17.399999999999999">
      <c r="A271" s="41">
        <v>253</v>
      </c>
      <c r="B271" s="41" t="s">
        <v>1468</v>
      </c>
      <c r="C271" s="454" t="s">
        <v>1467</v>
      </c>
      <c r="D271" s="163" t="s">
        <v>133</v>
      </c>
      <c r="E271" s="164">
        <v>44267</v>
      </c>
      <c r="F271" s="183" t="s">
        <v>933</v>
      </c>
      <c r="G271" s="41">
        <v>0</v>
      </c>
      <c r="H271" s="41" t="s">
        <v>429</v>
      </c>
      <c r="I271" s="41">
        <v>13</v>
      </c>
    </row>
    <row r="272" spans="1:9" ht="17.399999999999999">
      <c r="A272" s="41">
        <v>254</v>
      </c>
      <c r="B272" s="41" t="s">
        <v>210</v>
      </c>
      <c r="C272" s="454" t="s">
        <v>1473</v>
      </c>
      <c r="D272" s="163" t="s">
        <v>1257</v>
      </c>
      <c r="E272" s="164">
        <v>44274</v>
      </c>
      <c r="F272" s="183" t="s">
        <v>933</v>
      </c>
      <c r="G272" s="41">
        <v>0</v>
      </c>
      <c r="H272" s="41" t="s">
        <v>837</v>
      </c>
      <c r="I272" s="41">
        <v>12</v>
      </c>
    </row>
    <row r="273" spans="1:10" ht="17.399999999999999">
      <c r="A273" s="41">
        <v>255</v>
      </c>
      <c r="B273" s="41" t="s">
        <v>1477</v>
      </c>
      <c r="C273" s="454" t="s">
        <v>1476</v>
      </c>
      <c r="D273" s="163" t="s">
        <v>133</v>
      </c>
      <c r="E273" s="164">
        <v>44288</v>
      </c>
      <c r="F273" s="198" t="s">
        <v>496</v>
      </c>
      <c r="G273" s="41">
        <v>0</v>
      </c>
      <c r="H273" s="41" t="s">
        <v>957</v>
      </c>
      <c r="I273" s="41">
        <v>2</v>
      </c>
    </row>
    <row r="274" spans="1:10">
      <c r="A274" s="41">
        <v>256</v>
      </c>
      <c r="B274" s="41" t="s">
        <v>1484</v>
      </c>
      <c r="C274" s="41" t="s">
        <v>1485</v>
      </c>
      <c r="D274" s="163" t="s">
        <v>151</v>
      </c>
      <c r="E274" s="164">
        <v>44309</v>
      </c>
      <c r="F274" s="464" t="s">
        <v>1483</v>
      </c>
      <c r="G274" s="41">
        <v>0</v>
      </c>
      <c r="H274" s="41" t="s">
        <v>534</v>
      </c>
      <c r="I274" s="41">
        <v>9</v>
      </c>
    </row>
    <row r="275" spans="1:10">
      <c r="A275" s="41">
        <v>257</v>
      </c>
      <c r="B275" s="41" t="s">
        <v>1352</v>
      </c>
      <c r="C275" s="41" t="s">
        <v>1494</v>
      </c>
      <c r="D275" s="163" t="s">
        <v>133</v>
      </c>
      <c r="E275" s="164">
        <v>44323</v>
      </c>
      <c r="F275" s="464" t="s">
        <v>1483</v>
      </c>
      <c r="G275" s="41">
        <v>0</v>
      </c>
      <c r="H275" s="41" t="s">
        <v>1125</v>
      </c>
      <c r="I275" s="41">
        <v>7</v>
      </c>
    </row>
    <row r="276" spans="1:10">
      <c r="A276" s="41">
        <v>258</v>
      </c>
      <c r="B276" s="41" t="s">
        <v>1353</v>
      </c>
      <c r="C276" s="41" t="s">
        <v>1496</v>
      </c>
      <c r="D276" s="163" t="s">
        <v>118</v>
      </c>
      <c r="E276" s="164">
        <v>44331</v>
      </c>
      <c r="F276" s="464" t="s">
        <v>1483</v>
      </c>
      <c r="G276" s="41">
        <v>0</v>
      </c>
      <c r="H276" s="41" t="s">
        <v>1413</v>
      </c>
      <c r="I276" s="41">
        <v>4</v>
      </c>
    </row>
    <row r="277" spans="1:10">
      <c r="A277" s="41">
        <v>259</v>
      </c>
      <c r="B277" s="41" t="s">
        <v>621</v>
      </c>
      <c r="C277" s="41" t="s">
        <v>1497</v>
      </c>
      <c r="D277" s="163" t="s">
        <v>222</v>
      </c>
      <c r="E277" s="164">
        <v>44352</v>
      </c>
      <c r="F277" s="464" t="s">
        <v>1483</v>
      </c>
      <c r="G277" s="41">
        <v>0</v>
      </c>
      <c r="H277" s="41" t="s">
        <v>1210</v>
      </c>
      <c r="I277" s="41">
        <v>3</v>
      </c>
    </row>
    <row r="278" spans="1:10">
      <c r="A278" s="41">
        <v>260</v>
      </c>
      <c r="B278" s="41" t="s">
        <v>223</v>
      </c>
      <c r="C278" s="173" t="s">
        <v>1501</v>
      </c>
      <c r="D278" s="163" t="s">
        <v>133</v>
      </c>
      <c r="E278" s="164">
        <v>44358</v>
      </c>
      <c r="F278" s="464" t="s">
        <v>1483</v>
      </c>
      <c r="G278" s="41">
        <v>1000</v>
      </c>
      <c r="H278" s="41" t="s">
        <v>1125</v>
      </c>
      <c r="I278" s="41">
        <v>8</v>
      </c>
      <c r="J278">
        <v>2000</v>
      </c>
    </row>
    <row r="280" spans="1:10">
      <c r="A280" s="41">
        <v>261</v>
      </c>
      <c r="B280" s="41" t="s">
        <v>1530</v>
      </c>
      <c r="C280" s="391" t="s">
        <v>1531</v>
      </c>
      <c r="D280" s="163" t="s">
        <v>1532</v>
      </c>
      <c r="E280" s="164">
        <v>44442</v>
      </c>
      <c r="F280" s="63" t="s">
        <v>9</v>
      </c>
      <c r="G280" s="41">
        <v>500</v>
      </c>
      <c r="H280" s="41" t="s">
        <v>1125</v>
      </c>
      <c r="I280" s="41">
        <v>9</v>
      </c>
    </row>
    <row r="281" spans="1:10" ht="17.399999999999999">
      <c r="A281" s="41">
        <v>262</v>
      </c>
      <c r="B281" s="41" t="s">
        <v>1533</v>
      </c>
      <c r="C281" s="41" t="s">
        <v>1551</v>
      </c>
      <c r="D281" s="163" t="s">
        <v>133</v>
      </c>
      <c r="E281" s="164">
        <v>44463</v>
      </c>
      <c r="F281" s="183" t="s">
        <v>1512</v>
      </c>
      <c r="G281" s="41">
        <v>2000</v>
      </c>
      <c r="H281" s="41" t="s">
        <v>1420</v>
      </c>
      <c r="I281" s="41">
        <v>2</v>
      </c>
    </row>
    <row r="282" spans="1:10" ht="17.399999999999999">
      <c r="A282" s="41">
        <v>263</v>
      </c>
      <c r="B282" s="41" t="s">
        <v>137</v>
      </c>
      <c r="C282" s="173" t="s">
        <v>1555</v>
      </c>
      <c r="D282" s="163" t="s">
        <v>133</v>
      </c>
      <c r="E282" s="164">
        <v>44471</v>
      </c>
      <c r="F282" s="183" t="s">
        <v>1512</v>
      </c>
      <c r="G282" s="41">
        <v>1400</v>
      </c>
      <c r="H282" s="41" t="s">
        <v>1336</v>
      </c>
      <c r="I282" s="41">
        <v>4</v>
      </c>
    </row>
    <row r="283" spans="1:10" ht="17.399999999999999">
      <c r="A283" s="41">
        <v>264</v>
      </c>
      <c r="B283" s="41" t="s">
        <v>145</v>
      </c>
      <c r="C283" s="173" t="s">
        <v>1557</v>
      </c>
      <c r="D283" s="163" t="s">
        <v>579</v>
      </c>
      <c r="E283" s="164">
        <v>44478</v>
      </c>
      <c r="F283" s="183" t="s">
        <v>1512</v>
      </c>
      <c r="G283" s="41">
        <v>10400</v>
      </c>
      <c r="H283" s="41" t="s">
        <v>1336</v>
      </c>
      <c r="I283" s="41">
        <v>5</v>
      </c>
    </row>
    <row r="284" spans="1:10" ht="17.399999999999999">
      <c r="A284" s="41">
        <v>265</v>
      </c>
      <c r="B284" s="41" t="s">
        <v>567</v>
      </c>
      <c r="C284" s="249" t="s">
        <v>1563</v>
      </c>
      <c r="D284" s="163" t="s">
        <v>133</v>
      </c>
      <c r="E284" s="164">
        <v>44485</v>
      </c>
      <c r="F284" s="183" t="s">
        <v>1512</v>
      </c>
      <c r="G284" s="41">
        <v>1300</v>
      </c>
      <c r="H284" s="41" t="s">
        <v>837</v>
      </c>
      <c r="I284" s="41">
        <v>13</v>
      </c>
    </row>
    <row r="285" spans="1:10" ht="17.399999999999999">
      <c r="A285" s="41">
        <v>266</v>
      </c>
      <c r="B285" s="41" t="s">
        <v>219</v>
      </c>
      <c r="C285" s="249" t="s">
        <v>754</v>
      </c>
      <c r="D285" s="163" t="s">
        <v>133</v>
      </c>
      <c r="E285" s="164">
        <v>44492</v>
      </c>
      <c r="F285" s="183" t="s">
        <v>1512</v>
      </c>
      <c r="G285" s="41">
        <v>1500</v>
      </c>
      <c r="H285" s="41" t="s">
        <v>917</v>
      </c>
      <c r="I285" s="41">
        <v>7</v>
      </c>
    </row>
    <row r="286" spans="1:10" ht="17.399999999999999">
      <c r="A286" s="41">
        <v>267</v>
      </c>
      <c r="B286" s="41" t="s">
        <v>207</v>
      </c>
      <c r="C286" s="41" t="s">
        <v>1564</v>
      </c>
      <c r="D286" s="163" t="s">
        <v>133</v>
      </c>
      <c r="E286" s="164">
        <v>44541</v>
      </c>
      <c r="F286" s="198" t="s">
        <v>496</v>
      </c>
      <c r="G286" s="41">
        <v>1000</v>
      </c>
      <c r="H286" s="41" t="s">
        <v>1420</v>
      </c>
      <c r="I286" s="41">
        <v>3</v>
      </c>
    </row>
    <row r="287" spans="1:10" ht="17.399999999999999">
      <c r="A287" s="41">
        <v>268</v>
      </c>
      <c r="B287" s="41" t="s">
        <v>1565</v>
      </c>
      <c r="C287" s="41" t="s">
        <v>1573</v>
      </c>
      <c r="D287" s="163" t="s">
        <v>1566</v>
      </c>
      <c r="E287" s="164">
        <v>44547</v>
      </c>
      <c r="F287" s="198" t="s">
        <v>496</v>
      </c>
      <c r="G287" s="487">
        <v>10000</v>
      </c>
      <c r="H287" s="41" t="s">
        <v>251</v>
      </c>
      <c r="I287" s="41">
        <v>2</v>
      </c>
    </row>
    <row r="288" spans="1:10" ht="17.399999999999999">
      <c r="A288" s="41">
        <v>269</v>
      </c>
      <c r="B288" s="41" t="s">
        <v>1352</v>
      </c>
      <c r="C288" s="41" t="s">
        <v>1577</v>
      </c>
      <c r="D288" s="163" t="s">
        <v>133</v>
      </c>
      <c r="E288" s="164">
        <v>44554</v>
      </c>
      <c r="F288" s="183" t="s">
        <v>1512</v>
      </c>
      <c r="G288" s="41">
        <v>1500</v>
      </c>
      <c r="H288" s="41" t="s">
        <v>1578</v>
      </c>
      <c r="I288" s="41">
        <v>10</v>
      </c>
    </row>
    <row r="289" spans="1:10" ht="17.399999999999999">
      <c r="A289" s="41">
        <v>270</v>
      </c>
      <c r="B289" s="41" t="s">
        <v>688</v>
      </c>
      <c r="C289" s="41" t="s">
        <v>955</v>
      </c>
      <c r="D289" s="163" t="s">
        <v>133</v>
      </c>
      <c r="E289" s="164">
        <v>44583</v>
      </c>
      <c r="F289" s="198" t="s">
        <v>496</v>
      </c>
      <c r="G289" s="41">
        <v>750</v>
      </c>
      <c r="H289" s="41" t="s">
        <v>1585</v>
      </c>
      <c r="I289" s="41">
        <v>1</v>
      </c>
    </row>
    <row r="290" spans="1:10" ht="17.399999999999999">
      <c r="A290" s="41">
        <v>271</v>
      </c>
      <c r="B290" s="41" t="s">
        <v>223</v>
      </c>
      <c r="C290" s="41" t="s">
        <v>1587</v>
      </c>
      <c r="D290" s="163" t="s">
        <v>133</v>
      </c>
      <c r="E290" s="164">
        <v>44590</v>
      </c>
      <c r="F290" s="183" t="s">
        <v>1512</v>
      </c>
      <c r="G290" s="41">
        <v>1000</v>
      </c>
      <c r="H290" s="41" t="s">
        <v>970</v>
      </c>
      <c r="I290" s="41">
        <v>4</v>
      </c>
    </row>
    <row r="291" spans="1:10" ht="17.399999999999999">
      <c r="A291" s="41">
        <v>272</v>
      </c>
      <c r="B291" s="41" t="s">
        <v>1536</v>
      </c>
      <c r="C291" s="173" t="s">
        <v>1589</v>
      </c>
      <c r="D291" s="163" t="s">
        <v>133</v>
      </c>
      <c r="E291" s="164">
        <v>44617</v>
      </c>
      <c r="F291" s="183" t="s">
        <v>1512</v>
      </c>
      <c r="G291" s="41">
        <v>1200</v>
      </c>
      <c r="H291" s="41" t="s">
        <v>1446</v>
      </c>
      <c r="I291" s="41">
        <v>2</v>
      </c>
    </row>
    <row r="292" spans="1:10" ht="17.399999999999999">
      <c r="A292" s="41">
        <v>273</v>
      </c>
      <c r="B292" s="41" t="s">
        <v>206</v>
      </c>
      <c r="C292" s="41" t="s">
        <v>1591</v>
      </c>
      <c r="D292" s="163" t="s">
        <v>204</v>
      </c>
      <c r="E292" s="164">
        <v>44626</v>
      </c>
      <c r="F292" s="183" t="s">
        <v>1512</v>
      </c>
      <c r="G292" s="41">
        <v>5068</v>
      </c>
      <c r="H292" s="41" t="s">
        <v>837</v>
      </c>
      <c r="I292" s="41">
        <v>14</v>
      </c>
    </row>
    <row r="293" spans="1:10" ht="17.399999999999999">
      <c r="A293" s="41">
        <v>274</v>
      </c>
      <c r="B293" s="41" t="s">
        <v>1534</v>
      </c>
      <c r="C293" s="41" t="s">
        <v>1595</v>
      </c>
      <c r="D293" s="163" t="s">
        <v>1596</v>
      </c>
      <c r="E293" s="164">
        <v>44633</v>
      </c>
      <c r="F293" s="183" t="s">
        <v>1512</v>
      </c>
      <c r="G293" s="41">
        <v>1617</v>
      </c>
      <c r="H293" s="41" t="s">
        <v>1446</v>
      </c>
      <c r="I293" s="41">
        <v>3</v>
      </c>
    </row>
    <row r="294" spans="1:10" ht="17.399999999999999">
      <c r="A294" s="41">
        <v>275</v>
      </c>
      <c r="B294" s="41" t="s">
        <v>1535</v>
      </c>
      <c r="C294" s="41" t="s">
        <v>1602</v>
      </c>
      <c r="D294" s="163" t="s">
        <v>1538</v>
      </c>
      <c r="E294" s="164">
        <v>44639</v>
      </c>
      <c r="F294" s="183" t="s">
        <v>1512</v>
      </c>
      <c r="G294" s="41"/>
      <c r="H294" s="41" t="s">
        <v>534</v>
      </c>
      <c r="I294" s="41">
        <v>10</v>
      </c>
    </row>
    <row r="295" spans="1:10" ht="17.399999999999999">
      <c r="A295" s="41">
        <v>276</v>
      </c>
      <c r="B295" s="41" t="s">
        <v>218</v>
      </c>
      <c r="C295" s="41" t="s">
        <v>1609</v>
      </c>
      <c r="D295" s="163" t="s">
        <v>133</v>
      </c>
      <c r="E295" s="164">
        <v>44646</v>
      </c>
      <c r="F295" s="183" t="s">
        <v>1512</v>
      </c>
      <c r="G295" s="41">
        <v>1700</v>
      </c>
      <c r="H295" s="41" t="s">
        <v>1608</v>
      </c>
      <c r="I295" s="41">
        <v>1</v>
      </c>
    </row>
    <row r="296" spans="1:10" ht="17.399999999999999">
      <c r="A296" s="41">
        <v>277</v>
      </c>
      <c r="B296" s="41" t="s">
        <v>138</v>
      </c>
      <c r="C296" s="41" t="s">
        <v>1610</v>
      </c>
      <c r="D296" s="163" t="s">
        <v>152</v>
      </c>
      <c r="E296" s="164">
        <v>44652</v>
      </c>
      <c r="F296" s="183" t="s">
        <v>1512</v>
      </c>
      <c r="G296" s="41">
        <v>6963</v>
      </c>
      <c r="H296" s="41" t="s">
        <v>1446</v>
      </c>
      <c r="I296" s="41">
        <v>4</v>
      </c>
    </row>
    <row r="297" spans="1:10" ht="17.399999999999999">
      <c r="A297" s="41">
        <v>278</v>
      </c>
      <c r="B297" s="41" t="s">
        <v>1567</v>
      </c>
      <c r="C297" s="41" t="s">
        <v>913</v>
      </c>
      <c r="D297" s="163" t="s">
        <v>714</v>
      </c>
      <c r="E297" s="164">
        <v>44660</v>
      </c>
      <c r="F297" s="198" t="s">
        <v>496</v>
      </c>
      <c r="G297" s="41">
        <v>3200</v>
      </c>
      <c r="H297" s="41" t="s">
        <v>1176</v>
      </c>
      <c r="I297" s="41">
        <v>3</v>
      </c>
    </row>
    <row r="298" spans="1:10" ht="17.399999999999999">
      <c r="A298" s="41">
        <v>279</v>
      </c>
      <c r="B298" s="41" t="s">
        <v>136</v>
      </c>
      <c r="C298" s="41" t="s">
        <v>1615</v>
      </c>
      <c r="D298" s="163" t="s">
        <v>1539</v>
      </c>
      <c r="E298" s="164">
        <v>44673</v>
      </c>
      <c r="F298" s="183" t="s">
        <v>1512</v>
      </c>
      <c r="G298" s="41"/>
      <c r="H298" s="41" t="s">
        <v>917</v>
      </c>
      <c r="I298" s="41">
        <v>8</v>
      </c>
    </row>
    <row r="299" spans="1:10" ht="17.399999999999999">
      <c r="A299" s="41">
        <v>280</v>
      </c>
      <c r="B299" s="41" t="s">
        <v>211</v>
      </c>
      <c r="C299" s="391" t="s">
        <v>1620</v>
      </c>
      <c r="D299" s="163" t="s">
        <v>133</v>
      </c>
      <c r="E299" s="164">
        <v>44681</v>
      </c>
      <c r="F299" s="183" t="s">
        <v>1512</v>
      </c>
      <c r="G299" s="41">
        <v>3200</v>
      </c>
      <c r="H299" s="41" t="s">
        <v>1420</v>
      </c>
      <c r="I299" s="41">
        <v>4</v>
      </c>
      <c r="J299" s="502">
        <v>16800</v>
      </c>
    </row>
    <row r="300" spans="1:10" ht="17.399999999999999">
      <c r="A300" s="41">
        <v>281</v>
      </c>
      <c r="B300" s="41" t="s">
        <v>1537</v>
      </c>
      <c r="C300" s="41" t="s">
        <v>962</v>
      </c>
      <c r="D300" s="163" t="s">
        <v>222</v>
      </c>
      <c r="E300" s="164">
        <v>44687</v>
      </c>
      <c r="F300" s="183" t="s">
        <v>1512</v>
      </c>
      <c r="G300" s="41">
        <v>6383</v>
      </c>
      <c r="H300" s="41" t="s">
        <v>1210</v>
      </c>
      <c r="I300" s="41">
        <v>4</v>
      </c>
    </row>
    <row r="301" spans="1:10" ht="17.399999999999999">
      <c r="A301" s="41">
        <v>282</v>
      </c>
      <c r="B301" s="41" t="s">
        <v>1353</v>
      </c>
      <c r="C301" s="41" t="s">
        <v>1625</v>
      </c>
      <c r="D301" s="163" t="s">
        <v>118</v>
      </c>
      <c r="E301" s="164">
        <v>44695</v>
      </c>
      <c r="F301" s="183" t="s">
        <v>1512</v>
      </c>
      <c r="G301" s="41"/>
      <c r="H301" s="41" t="s">
        <v>1413</v>
      </c>
      <c r="I301" s="41">
        <v>5</v>
      </c>
    </row>
    <row r="302" spans="1:10" ht="17.399999999999999">
      <c r="A302" s="41">
        <v>283</v>
      </c>
      <c r="B302" s="41" t="s">
        <v>208</v>
      </c>
      <c r="C302" s="41" t="s">
        <v>1627</v>
      </c>
      <c r="D302" s="163" t="s">
        <v>879</v>
      </c>
      <c r="E302" s="164">
        <v>44702</v>
      </c>
      <c r="F302" s="183" t="s">
        <v>1512</v>
      </c>
      <c r="G302" s="41"/>
      <c r="H302" s="41" t="s">
        <v>1446</v>
      </c>
      <c r="I302" s="41">
        <v>5</v>
      </c>
    </row>
    <row r="304" spans="1:10">
      <c r="A304" s="41">
        <v>284</v>
      </c>
      <c r="B304" s="41" t="s">
        <v>1633</v>
      </c>
      <c r="C304" s="454" t="s">
        <v>1634</v>
      </c>
      <c r="D304" s="163" t="s">
        <v>1637</v>
      </c>
      <c r="E304" s="164">
        <v>44807</v>
      </c>
      <c r="F304" s="63" t="s">
        <v>9</v>
      </c>
      <c r="G304" s="41">
        <v>500</v>
      </c>
      <c r="H304" s="41" t="s">
        <v>1636</v>
      </c>
      <c r="I304" s="41">
        <v>0</v>
      </c>
    </row>
    <row r="305" spans="1:9">
      <c r="A305" s="41"/>
      <c r="B305" s="41" t="s">
        <v>1537</v>
      </c>
      <c r="C305" s="434" t="s">
        <v>1402</v>
      </c>
      <c r="D305" s="163" t="s">
        <v>222</v>
      </c>
      <c r="E305" s="164">
        <v>44813</v>
      </c>
      <c r="F305" s="63" t="s">
        <v>9</v>
      </c>
      <c r="G305" s="41"/>
      <c r="H305" s="41"/>
      <c r="I305" s="41"/>
    </row>
    <row r="306" spans="1:9" ht="17.399999999999999">
      <c r="A306" s="41">
        <v>285</v>
      </c>
      <c r="B306" s="41" t="s">
        <v>221</v>
      </c>
      <c r="C306" s="41" t="s">
        <v>1698</v>
      </c>
      <c r="D306" s="163" t="s">
        <v>133</v>
      </c>
      <c r="E306" s="164">
        <v>44821</v>
      </c>
      <c r="F306" s="183" t="s">
        <v>1512</v>
      </c>
      <c r="G306" s="41">
        <v>2000</v>
      </c>
      <c r="H306" s="41" t="s">
        <v>1210</v>
      </c>
      <c r="I306" s="41">
        <v>5</v>
      </c>
    </row>
    <row r="307" spans="1:9" ht="17.399999999999999">
      <c r="A307" s="41">
        <v>286</v>
      </c>
      <c r="B307" s="41" t="s">
        <v>1699</v>
      </c>
      <c r="C307" s="41" t="s">
        <v>1711</v>
      </c>
      <c r="D307" s="163" t="s">
        <v>133</v>
      </c>
      <c r="E307" s="164">
        <v>44827</v>
      </c>
      <c r="F307" s="183" t="s">
        <v>1512</v>
      </c>
      <c r="G307" s="41">
        <v>2000</v>
      </c>
      <c r="H307" s="41" t="s">
        <v>970</v>
      </c>
      <c r="I307" s="41">
        <v>5</v>
      </c>
    </row>
    <row r="308" spans="1:9" ht="17.399999999999999">
      <c r="A308" s="41">
        <v>287</v>
      </c>
      <c r="B308" s="41" t="s">
        <v>141</v>
      </c>
      <c r="C308" s="243" t="s">
        <v>1718</v>
      </c>
      <c r="D308" s="163" t="s">
        <v>1715</v>
      </c>
      <c r="E308" s="164">
        <v>44835</v>
      </c>
      <c r="F308" s="183" t="s">
        <v>1512</v>
      </c>
      <c r="G308" s="41">
        <v>6485</v>
      </c>
      <c r="H308" s="41" t="s">
        <v>1713</v>
      </c>
      <c r="I308" s="41">
        <v>1</v>
      </c>
    </row>
    <row r="309" spans="1:9" ht="17.399999999999999">
      <c r="A309" s="41">
        <v>288</v>
      </c>
      <c r="B309" s="41" t="s">
        <v>1700</v>
      </c>
      <c r="C309" s="41" t="s">
        <v>1719</v>
      </c>
      <c r="D309" s="163" t="s">
        <v>133</v>
      </c>
      <c r="E309" s="164">
        <v>44842</v>
      </c>
      <c r="F309" s="183" t="s">
        <v>1512</v>
      </c>
      <c r="G309" s="41">
        <v>2500</v>
      </c>
      <c r="H309" s="41" t="s">
        <v>1720</v>
      </c>
      <c r="I309" s="41">
        <v>1</v>
      </c>
    </row>
    <row r="310" spans="1:9" ht="17.399999999999999">
      <c r="A310" s="41">
        <v>289</v>
      </c>
      <c r="B310" s="41" t="s">
        <v>142</v>
      </c>
      <c r="C310" s="41" t="s">
        <v>1733</v>
      </c>
      <c r="D310" s="163" t="s">
        <v>1697</v>
      </c>
      <c r="E310" s="164">
        <v>44849</v>
      </c>
      <c r="F310" s="183" t="s">
        <v>1512</v>
      </c>
      <c r="G310" s="41">
        <v>5597</v>
      </c>
      <c r="H310" s="41" t="s">
        <v>1734</v>
      </c>
      <c r="I310" s="41">
        <v>1</v>
      </c>
    </row>
    <row r="311" spans="1:9" ht="17.399999999999999">
      <c r="A311" s="41">
        <v>290</v>
      </c>
      <c r="B311" s="41" t="s">
        <v>219</v>
      </c>
      <c r="C311" s="41" t="s">
        <v>1736</v>
      </c>
      <c r="D311" s="163" t="s">
        <v>133</v>
      </c>
      <c r="E311" s="164">
        <v>44856</v>
      </c>
      <c r="F311" s="183" t="s">
        <v>1512</v>
      </c>
      <c r="G311" s="41">
        <v>2000</v>
      </c>
      <c r="H311" s="41" t="s">
        <v>970</v>
      </c>
      <c r="I311" s="41">
        <v>6</v>
      </c>
    </row>
    <row r="312" spans="1:9" ht="17.399999999999999">
      <c r="A312" s="41">
        <v>291</v>
      </c>
      <c r="B312" s="41" t="s">
        <v>135</v>
      </c>
      <c r="C312" s="41" t="s">
        <v>1737</v>
      </c>
      <c r="D312" s="163" t="s">
        <v>150</v>
      </c>
      <c r="E312" s="164">
        <v>44863</v>
      </c>
      <c r="F312" s="183" t="s">
        <v>1512</v>
      </c>
      <c r="G312" s="41">
        <v>4069</v>
      </c>
      <c r="H312" s="41" t="s">
        <v>1210</v>
      </c>
      <c r="I312" s="41">
        <v>6</v>
      </c>
    </row>
    <row r="313" spans="1:9" ht="17.399999999999999">
      <c r="A313" s="41">
        <v>292</v>
      </c>
      <c r="B313" s="41" t="s">
        <v>210</v>
      </c>
      <c r="C313" s="41" t="s">
        <v>1742</v>
      </c>
      <c r="D313" s="163" t="s">
        <v>1257</v>
      </c>
      <c r="E313" s="164">
        <v>44890</v>
      </c>
      <c r="F313" s="183" t="s">
        <v>1512</v>
      </c>
      <c r="G313" s="487">
        <v>16000</v>
      </c>
      <c r="H313" s="41" t="s">
        <v>1713</v>
      </c>
      <c r="I313" s="41">
        <v>2</v>
      </c>
    </row>
    <row r="314" spans="1:9" ht="17.399999999999999">
      <c r="A314" s="41">
        <v>293</v>
      </c>
      <c r="B314" s="41" t="s">
        <v>567</v>
      </c>
      <c r="C314" s="41" t="s">
        <v>1748</v>
      </c>
      <c r="D314" s="163" t="s">
        <v>133</v>
      </c>
      <c r="E314" s="164">
        <v>44898</v>
      </c>
      <c r="F314" s="183" t="s">
        <v>1512</v>
      </c>
      <c r="G314" s="487">
        <v>1800</v>
      </c>
      <c r="H314" s="41" t="s">
        <v>690</v>
      </c>
      <c r="I314" s="41">
        <v>2</v>
      </c>
    </row>
    <row r="315" spans="1:9" ht="17.399999999999999">
      <c r="A315" s="41">
        <v>294</v>
      </c>
      <c r="B315" s="41" t="s">
        <v>1701</v>
      </c>
      <c r="C315" s="41" t="s">
        <v>1753</v>
      </c>
      <c r="D315" s="163" t="s">
        <v>133</v>
      </c>
      <c r="E315" s="164">
        <v>44905</v>
      </c>
      <c r="F315" s="198" t="s">
        <v>496</v>
      </c>
      <c r="G315" s="487">
        <v>2700</v>
      </c>
      <c r="H315" s="41" t="s">
        <v>1752</v>
      </c>
      <c r="I315" s="41">
        <v>6</v>
      </c>
    </row>
    <row r="316" spans="1:9" ht="17.399999999999999">
      <c r="A316" s="41">
        <v>295</v>
      </c>
      <c r="B316" s="41" t="s">
        <v>1170</v>
      </c>
      <c r="C316" s="41" t="s">
        <v>1755</v>
      </c>
      <c r="D316" s="163" t="s">
        <v>1172</v>
      </c>
      <c r="E316" s="164">
        <v>44912</v>
      </c>
      <c r="F316" s="198" t="s">
        <v>496</v>
      </c>
      <c r="G316" s="487">
        <v>15000</v>
      </c>
      <c r="H316" s="41" t="s">
        <v>1756</v>
      </c>
      <c r="I316" s="41">
        <v>1</v>
      </c>
    </row>
    <row r="317" spans="1:9" ht="17.399999999999999">
      <c r="A317" s="41">
        <v>296</v>
      </c>
      <c r="B317" s="41" t="s">
        <v>1353</v>
      </c>
      <c r="C317" s="41" t="s">
        <v>376</v>
      </c>
      <c r="D317" s="163" t="s">
        <v>118</v>
      </c>
      <c r="E317" s="164">
        <v>44919</v>
      </c>
      <c r="F317" s="183" t="s">
        <v>1512</v>
      </c>
      <c r="G317" s="487">
        <v>3600</v>
      </c>
      <c r="H317" s="41" t="s">
        <v>1125</v>
      </c>
      <c r="I317" s="41">
        <v>11</v>
      </c>
    </row>
    <row r="318" spans="1:9" ht="17.399999999999999">
      <c r="A318" s="41">
        <v>297</v>
      </c>
      <c r="B318" s="41" t="s">
        <v>1352</v>
      </c>
      <c r="C318" s="41" t="s">
        <v>892</v>
      </c>
      <c r="D318" s="163" t="s">
        <v>133</v>
      </c>
      <c r="E318" s="164">
        <v>44926</v>
      </c>
      <c r="F318" s="183" t="s">
        <v>1512</v>
      </c>
      <c r="G318" s="487">
        <v>3000</v>
      </c>
      <c r="H318" s="41" t="s">
        <v>1761</v>
      </c>
      <c r="I318" s="41">
        <v>1</v>
      </c>
    </row>
    <row r="319" spans="1:9" ht="17.399999999999999">
      <c r="A319" s="41">
        <v>298</v>
      </c>
      <c r="B319" s="41" t="s">
        <v>136</v>
      </c>
      <c r="C319" s="41" t="s">
        <v>369</v>
      </c>
      <c r="D319" s="163" t="s">
        <v>1539</v>
      </c>
      <c r="E319" s="164">
        <v>44933</v>
      </c>
      <c r="F319" s="183" t="s">
        <v>1512</v>
      </c>
      <c r="G319" s="487">
        <v>5203</v>
      </c>
      <c r="H319" s="41" t="s">
        <v>1762</v>
      </c>
      <c r="I319" s="41">
        <v>1</v>
      </c>
    </row>
    <row r="320" spans="1:9" ht="17.399999999999999">
      <c r="A320" s="41">
        <v>299</v>
      </c>
      <c r="B320" s="41" t="s">
        <v>1174</v>
      </c>
      <c r="C320" s="173" t="s">
        <v>1764</v>
      </c>
      <c r="D320" s="163" t="s">
        <v>133</v>
      </c>
      <c r="E320" s="164">
        <v>44940</v>
      </c>
      <c r="F320" s="198" t="s">
        <v>496</v>
      </c>
      <c r="G320" s="487">
        <v>1700</v>
      </c>
      <c r="H320" s="41" t="s">
        <v>1763</v>
      </c>
      <c r="I320" s="41">
        <v>1</v>
      </c>
    </row>
    <row r="321" spans="1:10" ht="17.399999999999999">
      <c r="A321" s="41">
        <v>300</v>
      </c>
      <c r="B321" s="41" t="s">
        <v>1565</v>
      </c>
      <c r="C321" s="249" t="s">
        <v>1765</v>
      </c>
      <c r="D321" s="163" t="s">
        <v>1566</v>
      </c>
      <c r="E321" s="164">
        <v>44946</v>
      </c>
      <c r="F321" s="198" t="s">
        <v>496</v>
      </c>
      <c r="G321" s="487">
        <v>9500</v>
      </c>
      <c r="H321" s="41" t="s">
        <v>1585</v>
      </c>
      <c r="I321" s="41">
        <v>2</v>
      </c>
    </row>
    <row r="322" spans="1:10" ht="17.399999999999999">
      <c r="A322" s="41">
        <v>301</v>
      </c>
      <c r="B322" s="41" t="s">
        <v>139</v>
      </c>
      <c r="C322" s="41" t="s">
        <v>1766</v>
      </c>
      <c r="D322" s="163" t="s">
        <v>133</v>
      </c>
      <c r="E322" s="164">
        <v>44955</v>
      </c>
      <c r="F322" s="183" t="s">
        <v>1512</v>
      </c>
      <c r="G322" s="487">
        <v>2200</v>
      </c>
      <c r="H322" s="41" t="s">
        <v>1720</v>
      </c>
      <c r="I322" s="41">
        <v>2</v>
      </c>
    </row>
    <row r="323" spans="1:10" ht="17.399999999999999">
      <c r="A323" s="41">
        <v>302</v>
      </c>
      <c r="B323" s="41" t="s">
        <v>132</v>
      </c>
      <c r="C323" s="41" t="s">
        <v>1767</v>
      </c>
      <c r="D323" s="163" t="s">
        <v>133</v>
      </c>
      <c r="E323" s="164">
        <v>44975</v>
      </c>
      <c r="F323" s="183" t="s">
        <v>1512</v>
      </c>
      <c r="G323" s="487">
        <v>2300</v>
      </c>
      <c r="H323" s="41" t="s">
        <v>534</v>
      </c>
      <c r="I323" s="41">
        <v>11</v>
      </c>
    </row>
    <row r="324" spans="1:10" ht="17.399999999999999">
      <c r="A324" s="41">
        <v>303</v>
      </c>
      <c r="B324" s="41" t="s">
        <v>138</v>
      </c>
      <c r="C324" s="41" t="s">
        <v>1768</v>
      </c>
      <c r="D324" s="163" t="s">
        <v>152</v>
      </c>
      <c r="E324" s="164">
        <v>44988</v>
      </c>
      <c r="F324" s="183" t="s">
        <v>1512</v>
      </c>
      <c r="G324" s="487">
        <v>6126</v>
      </c>
      <c r="H324" s="41" t="s">
        <v>1420</v>
      </c>
      <c r="I324" s="41">
        <v>5</v>
      </c>
    </row>
    <row r="325" spans="1:10" ht="17.399999999999999">
      <c r="A325" s="41">
        <v>304</v>
      </c>
      <c r="B325" s="41" t="s">
        <v>1702</v>
      </c>
      <c r="C325" s="41" t="s">
        <v>1769</v>
      </c>
      <c r="D325" s="163" t="s">
        <v>1696</v>
      </c>
      <c r="E325" s="164">
        <v>45009</v>
      </c>
      <c r="F325" s="183" t="s">
        <v>1512</v>
      </c>
      <c r="G325" s="487">
        <v>3200</v>
      </c>
      <c r="H325" s="41" t="s">
        <v>914</v>
      </c>
      <c r="I325" s="41">
        <v>7</v>
      </c>
      <c r="J325" s="502">
        <f>SUM(G306+G307+G309+G311+G314+G315+G318+G320+G322+G323+G325)</f>
        <v>25400</v>
      </c>
    </row>
    <row r="326" spans="1:10" ht="17.399999999999999">
      <c r="A326" s="41">
        <v>305</v>
      </c>
      <c r="B326" s="41" t="s">
        <v>1704</v>
      </c>
      <c r="C326" s="41" t="s">
        <v>1770</v>
      </c>
      <c r="D326" s="163" t="s">
        <v>1771</v>
      </c>
      <c r="E326" s="164">
        <v>45031</v>
      </c>
      <c r="F326" s="183" t="s">
        <v>1512</v>
      </c>
      <c r="G326" s="41"/>
      <c r="H326" s="41" t="s">
        <v>1585</v>
      </c>
      <c r="I326" s="41">
        <v>3</v>
      </c>
    </row>
    <row r="327" spans="1:10" ht="17.399999999999999">
      <c r="A327" s="41">
        <v>306</v>
      </c>
      <c r="B327" s="41" t="s">
        <v>1703</v>
      </c>
      <c r="C327" s="41" t="s">
        <v>1773</v>
      </c>
      <c r="D327" s="163" t="s">
        <v>1774</v>
      </c>
      <c r="E327" s="164">
        <v>45038</v>
      </c>
      <c r="F327" s="183" t="s">
        <v>1512</v>
      </c>
      <c r="G327" s="41"/>
      <c r="H327" s="41" t="s">
        <v>534</v>
      </c>
      <c r="I327" s="41">
        <v>12</v>
      </c>
    </row>
    <row r="329" spans="1:10">
      <c r="A329" s="41">
        <v>307</v>
      </c>
      <c r="B329" s="41" t="s">
        <v>1776</v>
      </c>
      <c r="C329" s="454" t="s">
        <v>1783</v>
      </c>
      <c r="D329" s="163" t="s">
        <v>1782</v>
      </c>
      <c r="E329" s="164">
        <v>45164</v>
      </c>
      <c r="F329" s="63" t="s">
        <v>9</v>
      </c>
      <c r="G329" s="41"/>
      <c r="H329" s="41" t="s">
        <v>1781</v>
      </c>
      <c r="I329" s="41">
        <v>1</v>
      </c>
    </row>
    <row r="330" spans="1:10">
      <c r="A330" s="41">
        <v>308</v>
      </c>
      <c r="B330" s="41" t="s">
        <v>1777</v>
      </c>
      <c r="C330" s="391" t="s">
        <v>1818</v>
      </c>
      <c r="D330" s="163" t="s">
        <v>133</v>
      </c>
      <c r="E330" s="164">
        <v>45178</v>
      </c>
      <c r="F330" s="63" t="s">
        <v>9</v>
      </c>
      <c r="G330" s="41"/>
      <c r="H330" s="41" t="s">
        <v>1413</v>
      </c>
      <c r="I330" s="41">
        <v>6</v>
      </c>
    </row>
    <row r="331" spans="1:10">
      <c r="A331" s="41">
        <v>309</v>
      </c>
      <c r="B331" s="41" t="s">
        <v>562</v>
      </c>
      <c r="C331" s="41" t="s">
        <v>1820</v>
      </c>
      <c r="D331" s="163" t="s">
        <v>563</v>
      </c>
      <c r="E331" s="164">
        <v>45192</v>
      </c>
      <c r="F331" s="63" t="s">
        <v>9</v>
      </c>
      <c r="G331" s="41"/>
      <c r="H331" s="41" t="s">
        <v>1821</v>
      </c>
      <c r="I331" s="41">
        <v>1</v>
      </c>
    </row>
    <row r="332" spans="1:10">
      <c r="A332" s="41">
        <v>310</v>
      </c>
      <c r="B332" s="41" t="s">
        <v>138</v>
      </c>
      <c r="C332" s="41" t="s">
        <v>1829</v>
      </c>
      <c r="D332" s="163" t="s">
        <v>152</v>
      </c>
      <c r="E332" s="164">
        <v>45199</v>
      </c>
      <c r="F332" s="63" t="s">
        <v>9</v>
      </c>
      <c r="G332" s="41"/>
      <c r="H332" s="41" t="s">
        <v>1831</v>
      </c>
      <c r="I332" s="41">
        <v>1</v>
      </c>
    </row>
    <row r="333" spans="1:10">
      <c r="A333" s="41">
        <v>311</v>
      </c>
      <c r="B333" s="41" t="s">
        <v>1353</v>
      </c>
      <c r="C333" s="243" t="s">
        <v>1830</v>
      </c>
      <c r="D333" s="163" t="s">
        <v>118</v>
      </c>
      <c r="E333" s="164">
        <v>45205</v>
      </c>
      <c r="F333" s="63" t="s">
        <v>9</v>
      </c>
      <c r="G333" s="41"/>
      <c r="H333" s="41" t="s">
        <v>1832</v>
      </c>
      <c r="I333" s="41">
        <v>1</v>
      </c>
    </row>
    <row r="334" spans="1:10" ht="17.399999999999999">
      <c r="A334" s="41">
        <v>312</v>
      </c>
      <c r="B334" s="41" t="s">
        <v>1778</v>
      </c>
      <c r="C334" s="41" t="s">
        <v>1838</v>
      </c>
      <c r="D334" s="163" t="s">
        <v>133</v>
      </c>
      <c r="E334" s="164">
        <v>45220</v>
      </c>
      <c r="F334" s="183" t="s">
        <v>1512</v>
      </c>
      <c r="G334" s="487">
        <v>1600</v>
      </c>
      <c r="H334" s="41" t="s">
        <v>1446</v>
      </c>
      <c r="I334" s="41">
        <v>7</v>
      </c>
    </row>
    <row r="335" spans="1:10" ht="17.399999999999999">
      <c r="A335" s="41">
        <v>313</v>
      </c>
      <c r="B335" s="41" t="s">
        <v>206</v>
      </c>
      <c r="C335" s="41" t="s">
        <v>1849</v>
      </c>
      <c r="D335" s="163" t="s">
        <v>204</v>
      </c>
      <c r="E335" s="164">
        <v>45227</v>
      </c>
      <c r="F335" s="183" t="s">
        <v>1512</v>
      </c>
      <c r="G335" s="487">
        <v>3000</v>
      </c>
      <c r="H335" s="41" t="s">
        <v>1848</v>
      </c>
      <c r="I335" s="41">
        <v>1</v>
      </c>
    </row>
    <row r="336" spans="1:10" ht="17.399999999999999">
      <c r="A336" s="41">
        <v>314</v>
      </c>
      <c r="B336" s="41" t="s">
        <v>1590</v>
      </c>
      <c r="C336" s="41" t="s">
        <v>1853</v>
      </c>
      <c r="D336" s="163" t="s">
        <v>133</v>
      </c>
      <c r="E336" s="164">
        <v>45234</v>
      </c>
      <c r="F336" s="183" t="s">
        <v>1512</v>
      </c>
      <c r="G336" s="487">
        <v>1800</v>
      </c>
      <c r="H336" s="41" t="s">
        <v>917</v>
      </c>
      <c r="I336" s="41">
        <v>9</v>
      </c>
    </row>
    <row r="337" spans="1:9" ht="17.399999999999999">
      <c r="A337" s="41">
        <v>315</v>
      </c>
      <c r="B337" s="41" t="s">
        <v>1883</v>
      </c>
      <c r="C337" s="391" t="s">
        <v>1855</v>
      </c>
      <c r="D337" s="163" t="s">
        <v>133</v>
      </c>
      <c r="E337" s="164">
        <v>45240</v>
      </c>
      <c r="F337" s="183" t="s">
        <v>1512</v>
      </c>
      <c r="G337" s="487">
        <v>1200</v>
      </c>
      <c r="H337" s="41" t="s">
        <v>1854</v>
      </c>
      <c r="I337" s="41">
        <v>1</v>
      </c>
    </row>
    <row r="338" spans="1:9" ht="17.399999999999999">
      <c r="A338" s="41">
        <v>316</v>
      </c>
      <c r="B338" s="41" t="s">
        <v>1702</v>
      </c>
      <c r="C338" s="100" t="s">
        <v>1857</v>
      </c>
      <c r="D338" s="163" t="s">
        <v>133</v>
      </c>
      <c r="E338" s="164">
        <v>45247</v>
      </c>
      <c r="F338" s="183" t="s">
        <v>1512</v>
      </c>
      <c r="G338" s="487">
        <v>2100</v>
      </c>
      <c r="H338" s="41" t="s">
        <v>914</v>
      </c>
      <c r="I338" s="41">
        <v>8</v>
      </c>
    </row>
    <row r="339" spans="1:9" ht="17.399999999999999">
      <c r="A339" s="41">
        <v>317</v>
      </c>
      <c r="B339" s="41" t="s">
        <v>1775</v>
      </c>
      <c r="C339" s="41" t="s">
        <v>1858</v>
      </c>
      <c r="D339" s="163" t="s">
        <v>1771</v>
      </c>
      <c r="E339" s="164">
        <v>45255</v>
      </c>
      <c r="F339" s="183" t="s">
        <v>1512</v>
      </c>
      <c r="G339" s="487">
        <v>3120</v>
      </c>
      <c r="H339" s="41" t="s">
        <v>970</v>
      </c>
      <c r="I339" s="41">
        <v>7</v>
      </c>
    </row>
    <row r="340" spans="1:9" ht="17.399999999999999">
      <c r="A340" s="41">
        <v>318</v>
      </c>
      <c r="B340" s="41" t="s">
        <v>1597</v>
      </c>
      <c r="C340" s="243" t="s">
        <v>1113</v>
      </c>
      <c r="D340" s="163" t="s">
        <v>1596</v>
      </c>
      <c r="E340" s="164">
        <v>45262</v>
      </c>
      <c r="F340" s="183" t="s">
        <v>1512</v>
      </c>
      <c r="G340" s="487">
        <v>6196</v>
      </c>
      <c r="H340" s="41" t="s">
        <v>1720</v>
      </c>
      <c r="I340" s="41">
        <v>3</v>
      </c>
    </row>
    <row r="341" spans="1:9" ht="17.399999999999999">
      <c r="A341" s="41">
        <v>319</v>
      </c>
      <c r="B341" s="41" t="s">
        <v>1779</v>
      </c>
      <c r="C341" s="249" t="s">
        <v>1859</v>
      </c>
      <c r="D341" s="163" t="s">
        <v>133</v>
      </c>
      <c r="E341" s="164">
        <v>45269</v>
      </c>
      <c r="F341" s="198" t="s">
        <v>496</v>
      </c>
      <c r="G341" s="487">
        <v>1600</v>
      </c>
      <c r="H341" s="41" t="s">
        <v>1860</v>
      </c>
      <c r="I341" s="41">
        <v>1</v>
      </c>
    </row>
    <row r="342" spans="1:9" ht="17.399999999999999">
      <c r="A342" s="41">
        <v>320</v>
      </c>
      <c r="B342" s="41" t="s">
        <v>562</v>
      </c>
      <c r="C342" s="391" t="s">
        <v>1862</v>
      </c>
      <c r="D342" s="163" t="s">
        <v>563</v>
      </c>
      <c r="E342" s="164">
        <v>45276</v>
      </c>
      <c r="F342" s="198" t="s">
        <v>496</v>
      </c>
      <c r="G342" s="487"/>
      <c r="H342" s="41" t="s">
        <v>1863</v>
      </c>
      <c r="I342" s="41">
        <v>1</v>
      </c>
    </row>
    <row r="343" spans="1:9" ht="17.399999999999999">
      <c r="A343" s="41">
        <v>321</v>
      </c>
      <c r="B343" s="41" t="s">
        <v>1352</v>
      </c>
      <c r="C343" s="41" t="s">
        <v>861</v>
      </c>
      <c r="D343" s="163" t="s">
        <v>133</v>
      </c>
      <c r="E343" s="164">
        <v>45283</v>
      </c>
      <c r="F343" s="183" t="s">
        <v>1512</v>
      </c>
      <c r="G343" s="487">
        <v>4700</v>
      </c>
      <c r="H343" s="41" t="s">
        <v>1832</v>
      </c>
      <c r="I343" s="41">
        <v>1</v>
      </c>
    </row>
    <row r="344" spans="1:9" ht="17.399999999999999">
      <c r="A344" s="41">
        <v>322</v>
      </c>
      <c r="B344" s="41" t="s">
        <v>1353</v>
      </c>
      <c r="C344" s="41" t="s">
        <v>1864</v>
      </c>
      <c r="D344" s="163" t="s">
        <v>118</v>
      </c>
      <c r="E344" s="164">
        <v>45290</v>
      </c>
      <c r="F344" s="183" t="s">
        <v>1512</v>
      </c>
      <c r="G344" s="487">
        <v>5000</v>
      </c>
      <c r="H344" s="41" t="s">
        <v>1413</v>
      </c>
      <c r="I344" s="41">
        <v>7</v>
      </c>
    </row>
    <row r="345" spans="1:9" ht="17.399999999999999">
      <c r="A345" s="41">
        <v>323</v>
      </c>
      <c r="B345" s="41" t="s">
        <v>211</v>
      </c>
      <c r="C345" s="391" t="s">
        <v>1175</v>
      </c>
      <c r="D345" s="163" t="s">
        <v>133</v>
      </c>
      <c r="E345" s="164">
        <v>45304</v>
      </c>
      <c r="F345" s="198" t="s">
        <v>496</v>
      </c>
      <c r="G345" s="487">
        <v>1900</v>
      </c>
      <c r="H345" s="41" t="s">
        <v>1865</v>
      </c>
      <c r="I345" s="41">
        <v>1</v>
      </c>
    </row>
    <row r="346" spans="1:9" ht="17.399999999999999">
      <c r="A346" s="41">
        <v>324</v>
      </c>
      <c r="B346" s="41" t="s">
        <v>961</v>
      </c>
      <c r="C346" s="249" t="s">
        <v>1868</v>
      </c>
      <c r="D346" s="163" t="s">
        <v>971</v>
      </c>
      <c r="E346" s="164">
        <v>45311</v>
      </c>
      <c r="F346" s="198" t="s">
        <v>496</v>
      </c>
      <c r="G346" s="487">
        <v>5612</v>
      </c>
      <c r="H346" s="41" t="s">
        <v>534</v>
      </c>
      <c r="I346" s="41">
        <v>13</v>
      </c>
    </row>
    <row r="347" spans="1:9" ht="17.399999999999999">
      <c r="A347" s="41">
        <v>325</v>
      </c>
      <c r="B347" s="41" t="s">
        <v>1456</v>
      </c>
      <c r="C347" s="41" t="s">
        <v>875</v>
      </c>
      <c r="D347" s="163" t="s">
        <v>133</v>
      </c>
      <c r="E347" s="164">
        <v>45338</v>
      </c>
      <c r="F347" s="183" t="s">
        <v>1512</v>
      </c>
      <c r="G347" s="487">
        <v>2000</v>
      </c>
      <c r="H347" s="41" t="s">
        <v>534</v>
      </c>
      <c r="I347" s="41">
        <v>14</v>
      </c>
    </row>
    <row r="348" spans="1:9" ht="17.399999999999999">
      <c r="A348" s="41">
        <v>326</v>
      </c>
      <c r="B348" s="41" t="s">
        <v>1780</v>
      </c>
      <c r="C348" s="41" t="s">
        <v>1872</v>
      </c>
      <c r="D348" s="163" t="s">
        <v>1873</v>
      </c>
      <c r="E348" s="164">
        <v>45352</v>
      </c>
      <c r="F348" s="183" t="s">
        <v>1512</v>
      </c>
      <c r="G348" s="487">
        <v>8023</v>
      </c>
      <c r="H348" s="41" t="s">
        <v>1446</v>
      </c>
      <c r="I348" s="41">
        <v>8</v>
      </c>
    </row>
    <row r="349" spans="1:9" ht="17.399999999999999">
      <c r="A349" s="41">
        <v>327</v>
      </c>
      <c r="B349" s="41" t="s">
        <v>221</v>
      </c>
      <c r="C349" s="173" t="s">
        <v>555</v>
      </c>
      <c r="D349" s="163" t="s">
        <v>133</v>
      </c>
      <c r="E349" s="164">
        <v>45374</v>
      </c>
      <c r="F349" s="183" t="s">
        <v>1512</v>
      </c>
      <c r="G349" s="487">
        <v>3500</v>
      </c>
      <c r="H349" s="41" t="s">
        <v>1734</v>
      </c>
      <c r="I349" s="41">
        <v>2</v>
      </c>
    </row>
    <row r="350" spans="1:9" ht="17.399999999999999">
      <c r="A350" s="41">
        <v>328</v>
      </c>
      <c r="B350" s="41" t="s">
        <v>135</v>
      </c>
      <c r="C350" s="41" t="s">
        <v>1882</v>
      </c>
      <c r="D350" s="163" t="s">
        <v>150</v>
      </c>
      <c r="E350" s="164">
        <v>45380</v>
      </c>
      <c r="F350" s="183" t="s">
        <v>1512</v>
      </c>
      <c r="G350" s="487">
        <v>4726</v>
      </c>
      <c r="H350" s="41" t="s">
        <v>914</v>
      </c>
      <c r="I350" s="41">
        <v>9</v>
      </c>
    </row>
    <row r="351" spans="1:9" ht="17.399999999999999">
      <c r="A351" s="41">
        <v>329</v>
      </c>
      <c r="B351" s="41" t="s">
        <v>1884</v>
      </c>
      <c r="C351" s="41" t="s">
        <v>1886</v>
      </c>
      <c r="D351" s="163" t="s">
        <v>1538</v>
      </c>
      <c r="E351" s="164">
        <v>45389</v>
      </c>
      <c r="F351" s="198" t="s">
        <v>496</v>
      </c>
      <c r="G351" s="487">
        <v>6730</v>
      </c>
      <c r="H351" s="41" t="s">
        <v>1887</v>
      </c>
      <c r="I351" s="41">
        <v>1</v>
      </c>
    </row>
    <row r="352" spans="1:9" ht="17.399999999999999">
      <c r="A352" s="41">
        <v>330</v>
      </c>
      <c r="B352" s="41" t="s">
        <v>208</v>
      </c>
      <c r="C352" s="41" t="s">
        <v>1889</v>
      </c>
      <c r="D352" s="163" t="s">
        <v>879</v>
      </c>
      <c r="E352" s="164">
        <v>45402</v>
      </c>
      <c r="F352" s="183" t="s">
        <v>1512</v>
      </c>
      <c r="G352" s="487">
        <v>4756</v>
      </c>
      <c r="H352" s="41" t="s">
        <v>1762</v>
      </c>
      <c r="I352" s="41">
        <v>2</v>
      </c>
    </row>
    <row r="353" spans="1:10" ht="17.399999999999999">
      <c r="A353" s="41">
        <v>331</v>
      </c>
      <c r="B353" s="41" t="s">
        <v>567</v>
      </c>
      <c r="C353" s="173" t="s">
        <v>1890</v>
      </c>
      <c r="D353" s="163" t="s">
        <v>133</v>
      </c>
      <c r="E353" s="164">
        <v>45409</v>
      </c>
      <c r="F353" s="183" t="s">
        <v>1512</v>
      </c>
      <c r="G353" s="487">
        <v>2500</v>
      </c>
      <c r="H353" s="41" t="s">
        <v>1720</v>
      </c>
      <c r="I353" s="41">
        <v>4</v>
      </c>
    </row>
    <row r="354" spans="1:10" ht="17.399999999999999">
      <c r="A354" s="41">
        <v>332</v>
      </c>
      <c r="B354" s="41" t="s">
        <v>1484</v>
      </c>
      <c r="C354" s="249" t="s">
        <v>353</v>
      </c>
      <c r="D354" s="41" t="s">
        <v>1539</v>
      </c>
      <c r="E354" s="514">
        <v>45422</v>
      </c>
      <c r="F354" s="183" t="s">
        <v>1512</v>
      </c>
      <c r="G354" s="487">
        <v>6792</v>
      </c>
      <c r="H354" s="41" t="s">
        <v>1891</v>
      </c>
      <c r="I354" s="41">
        <v>1</v>
      </c>
    </row>
    <row r="355" spans="1:10" ht="17.399999999999999">
      <c r="A355" s="41">
        <v>333</v>
      </c>
      <c r="B355" s="41" t="s">
        <v>218</v>
      </c>
      <c r="C355" s="41" t="s">
        <v>1892</v>
      </c>
      <c r="D355" s="41" t="s">
        <v>133</v>
      </c>
      <c r="E355" s="514">
        <v>45429</v>
      </c>
      <c r="F355" s="183" t="s">
        <v>1512</v>
      </c>
      <c r="G355" s="487">
        <v>2500</v>
      </c>
      <c r="H355" s="41" t="s">
        <v>1336</v>
      </c>
      <c r="I355" s="41">
        <v>6</v>
      </c>
      <c r="J355" s="502">
        <f>SUM(G334+G336+G337+G338+G341+G343+G345+G347+G349+G353+G355)</f>
        <v>25400</v>
      </c>
    </row>
    <row r="356" spans="1:10" ht="17.399999999999999">
      <c r="A356" s="41">
        <v>334</v>
      </c>
      <c r="B356" s="41" t="s">
        <v>138</v>
      </c>
      <c r="C356" s="41" t="s">
        <v>1893</v>
      </c>
      <c r="D356" s="41" t="s">
        <v>152</v>
      </c>
      <c r="E356" s="514">
        <v>45443</v>
      </c>
      <c r="F356" s="183" t="s">
        <v>1512</v>
      </c>
      <c r="G356" s="487">
        <v>7300</v>
      </c>
      <c r="H356" s="41" t="s">
        <v>1854</v>
      </c>
      <c r="I356" s="41">
        <v>2</v>
      </c>
    </row>
    <row r="358" spans="1:10">
      <c r="A358" s="41">
        <v>335</v>
      </c>
      <c r="B358" s="41" t="s">
        <v>1905</v>
      </c>
      <c r="C358" s="516" t="s">
        <v>1906</v>
      </c>
      <c r="D358" s="163" t="s">
        <v>133</v>
      </c>
      <c r="E358" s="164">
        <v>45526</v>
      </c>
      <c r="F358" s="63" t="s">
        <v>9</v>
      </c>
      <c r="G358" s="487">
        <v>1000</v>
      </c>
      <c r="H358" s="41" t="s">
        <v>1125</v>
      </c>
      <c r="I358" s="41">
        <v>12</v>
      </c>
    </row>
    <row r="359" spans="1:10">
      <c r="A359" s="41">
        <v>336</v>
      </c>
      <c r="B359" s="41" t="s">
        <v>567</v>
      </c>
      <c r="C359" s="391" t="s">
        <v>1917</v>
      </c>
      <c r="D359" s="163" t="s">
        <v>133</v>
      </c>
      <c r="E359" s="164">
        <v>45535</v>
      </c>
      <c r="F359" s="63" t="s">
        <v>9</v>
      </c>
      <c r="G359" s="487">
        <v>1200</v>
      </c>
      <c r="H359" s="41" t="s">
        <v>1832</v>
      </c>
      <c r="I359" s="41">
        <v>2</v>
      </c>
    </row>
    <row r="360" spans="1:10" ht="17.399999999999999">
      <c r="A360" s="41">
        <v>337</v>
      </c>
      <c r="B360" s="41" t="s">
        <v>1537</v>
      </c>
      <c r="C360" s="41" t="s">
        <v>1920</v>
      </c>
      <c r="D360" s="163" t="s">
        <v>222</v>
      </c>
      <c r="E360" s="164">
        <v>45555</v>
      </c>
      <c r="F360" s="183" t="s">
        <v>1512</v>
      </c>
      <c r="G360" s="487"/>
      <c r="H360" s="41" t="s">
        <v>1720</v>
      </c>
      <c r="I360" s="41">
        <v>5</v>
      </c>
    </row>
    <row r="361" spans="1:10" ht="17.399999999999999">
      <c r="A361" s="41">
        <v>338</v>
      </c>
      <c r="B361" s="41" t="s">
        <v>223</v>
      </c>
      <c r="C361" s="391" t="s">
        <v>1928</v>
      </c>
      <c r="D361" s="163" t="s">
        <v>133</v>
      </c>
      <c r="E361" s="164">
        <v>45563</v>
      </c>
      <c r="F361" s="183" t="s">
        <v>1512</v>
      </c>
      <c r="G361" s="487">
        <v>2300</v>
      </c>
      <c r="H361" s="41" t="s">
        <v>1585</v>
      </c>
      <c r="I361" s="41">
        <v>4</v>
      </c>
    </row>
    <row r="362" spans="1:10" ht="17.399999999999999">
      <c r="A362" s="41">
        <v>339</v>
      </c>
      <c r="B362" s="41" t="s">
        <v>1721</v>
      </c>
      <c r="C362" s="519" t="s">
        <v>1931</v>
      </c>
      <c r="D362" s="163" t="s">
        <v>133</v>
      </c>
      <c r="E362" s="164">
        <v>45570</v>
      </c>
      <c r="F362" s="183" t="s">
        <v>1512</v>
      </c>
      <c r="G362" s="487">
        <v>1867</v>
      </c>
      <c r="H362" s="41" t="s">
        <v>1420</v>
      </c>
      <c r="I362" s="41">
        <v>6</v>
      </c>
    </row>
    <row r="363" spans="1:10" ht="17.399999999999999">
      <c r="A363" s="41">
        <v>340</v>
      </c>
      <c r="B363" s="41" t="s">
        <v>138</v>
      </c>
      <c r="C363" s="454" t="s">
        <v>899</v>
      </c>
      <c r="D363" s="163" t="s">
        <v>152</v>
      </c>
      <c r="E363" s="164">
        <v>45576</v>
      </c>
      <c r="F363" s="183" t="s">
        <v>1512</v>
      </c>
      <c r="G363" s="487">
        <v>6499</v>
      </c>
      <c r="H363" s="41" t="s">
        <v>1933</v>
      </c>
      <c r="I363" s="41">
        <v>1</v>
      </c>
    </row>
    <row r="364" spans="1:10" ht="17.399999999999999">
      <c r="A364" s="41">
        <v>341</v>
      </c>
      <c r="B364" s="41" t="s">
        <v>1552</v>
      </c>
      <c r="C364" s="517" t="s">
        <v>1935</v>
      </c>
      <c r="D364" s="163" t="s">
        <v>133</v>
      </c>
      <c r="E364" s="164">
        <v>45584</v>
      </c>
      <c r="F364" s="183" t="s">
        <v>1512</v>
      </c>
      <c r="G364" s="487">
        <v>1187</v>
      </c>
      <c r="H364" s="41" t="s">
        <v>1934</v>
      </c>
      <c r="I364" s="41">
        <v>1</v>
      </c>
    </row>
    <row r="365" spans="1:10" ht="17.399999999999999">
      <c r="A365" s="41">
        <v>342</v>
      </c>
      <c r="B365" s="41" t="s">
        <v>1907</v>
      </c>
      <c r="C365" s="517" t="s">
        <v>1937</v>
      </c>
      <c r="D365" s="163" t="s">
        <v>155</v>
      </c>
      <c r="E365" s="164">
        <v>45590</v>
      </c>
      <c r="F365" s="183" t="s">
        <v>1512</v>
      </c>
      <c r="G365" s="487"/>
      <c r="H365" s="41" t="s">
        <v>1734</v>
      </c>
      <c r="I365" s="41">
        <v>3</v>
      </c>
    </row>
    <row r="366" spans="1:10">
      <c r="A366" s="41">
        <v>343</v>
      </c>
      <c r="B366" s="41" t="s">
        <v>1353</v>
      </c>
      <c r="C366" s="532" t="s">
        <v>1953</v>
      </c>
      <c r="D366" s="163" t="s">
        <v>1954</v>
      </c>
      <c r="E366" s="164">
        <v>45607</v>
      </c>
      <c r="F366" s="63" t="s">
        <v>9</v>
      </c>
      <c r="G366" s="487"/>
      <c r="H366" s="41"/>
      <c r="I366" s="41"/>
    </row>
    <row r="367" spans="1:10" ht="17.399999999999999">
      <c r="A367" s="41">
        <v>344</v>
      </c>
      <c r="B367" s="41" t="s">
        <v>139</v>
      </c>
      <c r="C367" s="517" t="s">
        <v>1920</v>
      </c>
      <c r="D367" s="163" t="s">
        <v>133</v>
      </c>
      <c r="E367" s="164">
        <v>45626</v>
      </c>
      <c r="F367" s="183" t="s">
        <v>1512</v>
      </c>
      <c r="G367" s="487">
        <v>2395</v>
      </c>
      <c r="H367" s="41" t="s">
        <v>1938</v>
      </c>
      <c r="I367" s="41">
        <v>1</v>
      </c>
    </row>
    <row r="368" spans="1:10" ht="17.399999999999999">
      <c r="A368" s="41">
        <v>345</v>
      </c>
      <c r="B368" s="41" t="s">
        <v>208</v>
      </c>
      <c r="C368" s="454" t="s">
        <v>1942</v>
      </c>
      <c r="D368" s="163" t="s">
        <v>879</v>
      </c>
      <c r="E368" s="164">
        <v>45633</v>
      </c>
      <c r="F368" s="198" t="s">
        <v>496</v>
      </c>
      <c r="G368" s="487">
        <v>2672</v>
      </c>
      <c r="H368" s="41" t="s">
        <v>1446</v>
      </c>
      <c r="I368" s="41">
        <v>9</v>
      </c>
    </row>
    <row r="369" spans="1:9" ht="17.399999999999999">
      <c r="A369" s="41">
        <v>346</v>
      </c>
      <c r="B369" s="41" t="s">
        <v>1908</v>
      </c>
      <c r="C369" s="454" t="s">
        <v>1948</v>
      </c>
      <c r="D369" s="163" t="s">
        <v>133</v>
      </c>
      <c r="E369" s="164">
        <v>45640</v>
      </c>
      <c r="F369" s="198" t="s">
        <v>496</v>
      </c>
      <c r="G369" s="487">
        <v>1572</v>
      </c>
      <c r="H369" s="41" t="s">
        <v>1891</v>
      </c>
      <c r="I369" s="41">
        <v>2</v>
      </c>
    </row>
    <row r="370" spans="1:9" ht="17.399999999999999">
      <c r="A370" s="41">
        <v>347</v>
      </c>
      <c r="B370" s="41" t="s">
        <v>1353</v>
      </c>
      <c r="C370" s="454" t="s">
        <v>1950</v>
      </c>
      <c r="D370" s="163" t="s">
        <v>118</v>
      </c>
      <c r="E370" s="164">
        <v>45647</v>
      </c>
      <c r="F370" s="183" t="s">
        <v>1512</v>
      </c>
      <c r="G370" s="487">
        <v>5000</v>
      </c>
      <c r="H370" s="41" t="s">
        <v>1949</v>
      </c>
      <c r="I370" s="41">
        <v>2</v>
      </c>
    </row>
    <row r="371" spans="1:9" ht="17.399999999999999">
      <c r="A371" s="41">
        <v>348</v>
      </c>
      <c r="B371" s="41" t="s">
        <v>1352</v>
      </c>
      <c r="C371" s="519" t="s">
        <v>1952</v>
      </c>
      <c r="D371" s="163" t="s">
        <v>133</v>
      </c>
      <c r="E371" s="164">
        <v>45654</v>
      </c>
      <c r="F371" s="183" t="s">
        <v>1512</v>
      </c>
      <c r="G371" s="487">
        <v>5000</v>
      </c>
      <c r="H371" s="41" t="s">
        <v>1413</v>
      </c>
      <c r="I371" s="41">
        <v>8</v>
      </c>
    </row>
    <row r="372" spans="1:9" ht="17.399999999999999">
      <c r="A372" s="41">
        <v>349</v>
      </c>
      <c r="B372" s="41" t="s">
        <v>1224</v>
      </c>
      <c r="C372" s="454" t="s">
        <v>1450</v>
      </c>
      <c r="D372" s="163" t="s">
        <v>1909</v>
      </c>
      <c r="E372" s="164">
        <v>45668</v>
      </c>
      <c r="F372" s="198" t="s">
        <v>496</v>
      </c>
      <c r="G372" s="487">
        <v>2500</v>
      </c>
      <c r="H372" s="41" t="s">
        <v>1956</v>
      </c>
      <c r="I372" s="41">
        <v>3</v>
      </c>
    </row>
    <row r="373" spans="1:9" ht="17.399999999999999">
      <c r="A373" s="41">
        <v>350</v>
      </c>
      <c r="B373" s="41" t="s">
        <v>946</v>
      </c>
      <c r="C373" s="454" t="s">
        <v>1957</v>
      </c>
      <c r="D373" s="163" t="s">
        <v>133</v>
      </c>
      <c r="E373" s="164">
        <v>45675</v>
      </c>
      <c r="F373" s="198" t="s">
        <v>496</v>
      </c>
      <c r="G373" s="487">
        <v>1817</v>
      </c>
      <c r="H373" s="41" t="s">
        <v>1720</v>
      </c>
      <c r="I373" s="41">
        <v>6</v>
      </c>
    </row>
    <row r="374" spans="1:9" ht="17.399999999999999">
      <c r="A374" s="41">
        <v>351</v>
      </c>
      <c r="B374" s="41" t="s">
        <v>210</v>
      </c>
      <c r="C374" s="391" t="s">
        <v>519</v>
      </c>
      <c r="D374" s="163" t="s">
        <v>905</v>
      </c>
      <c r="E374" s="164">
        <v>45683</v>
      </c>
      <c r="F374" s="183" t="s">
        <v>1512</v>
      </c>
      <c r="G374" s="487"/>
      <c r="H374" s="41" t="s">
        <v>1891</v>
      </c>
      <c r="I374" s="41">
        <v>3</v>
      </c>
    </row>
    <row r="375" spans="1:9" ht="17.399999999999999">
      <c r="A375" s="41">
        <v>352</v>
      </c>
      <c r="B375" s="41" t="s">
        <v>1484</v>
      </c>
      <c r="C375" s="41"/>
      <c r="D375" s="163" t="s">
        <v>1539</v>
      </c>
      <c r="E375" s="164">
        <v>45702</v>
      </c>
      <c r="F375" s="183" t="s">
        <v>1512</v>
      </c>
      <c r="G375" s="487"/>
      <c r="H375" s="41"/>
      <c r="I375" s="41"/>
    </row>
    <row r="376" spans="1:9" ht="17.399999999999999">
      <c r="A376" s="41">
        <v>353</v>
      </c>
      <c r="B376" s="41" t="s">
        <v>211</v>
      </c>
      <c r="C376" s="173"/>
      <c r="D376" s="163" t="s">
        <v>133</v>
      </c>
      <c r="E376" s="164">
        <v>45716</v>
      </c>
      <c r="F376" s="183" t="s">
        <v>1512</v>
      </c>
      <c r="G376" s="487"/>
      <c r="H376" s="41"/>
      <c r="I376" s="41"/>
    </row>
    <row r="377" spans="1:9" ht="17.399999999999999">
      <c r="A377" s="41">
        <v>354</v>
      </c>
      <c r="B377" s="41" t="s">
        <v>1884</v>
      </c>
      <c r="C377" s="41"/>
      <c r="D377" s="163" t="s">
        <v>1538</v>
      </c>
      <c r="E377" s="164">
        <v>45738</v>
      </c>
      <c r="F377" s="183" t="s">
        <v>1512</v>
      </c>
      <c r="G377" s="487"/>
      <c r="H377" s="41"/>
      <c r="I377" s="41"/>
    </row>
    <row r="378" spans="1:9" ht="17.399999999999999">
      <c r="A378" s="41">
        <v>355</v>
      </c>
      <c r="B378" s="41" t="s">
        <v>1772</v>
      </c>
      <c r="C378" s="41"/>
      <c r="D378" s="163" t="s">
        <v>1774</v>
      </c>
      <c r="E378" s="164">
        <v>45745</v>
      </c>
      <c r="F378" s="183" t="s">
        <v>1512</v>
      </c>
      <c r="G378" s="487"/>
      <c r="H378" s="41"/>
      <c r="I378" s="41"/>
    </row>
    <row r="379" spans="1:9" ht="17.399999999999999">
      <c r="A379" s="41">
        <v>356</v>
      </c>
      <c r="B379" s="41" t="s">
        <v>567</v>
      </c>
      <c r="C379" s="173"/>
      <c r="D379" s="163" t="s">
        <v>133</v>
      </c>
      <c r="E379" s="164">
        <v>45766</v>
      </c>
      <c r="F379" s="183" t="s">
        <v>1512</v>
      </c>
      <c r="G379" s="487"/>
      <c r="H379" s="41"/>
      <c r="I379" s="41"/>
    </row>
    <row r="380" spans="1:9" ht="17.399999999999999">
      <c r="A380" s="41">
        <v>357</v>
      </c>
      <c r="B380" s="41" t="s">
        <v>1456</v>
      </c>
      <c r="C380" s="249"/>
      <c r="D380" s="41" t="s">
        <v>133</v>
      </c>
      <c r="E380" s="514">
        <v>45773</v>
      </c>
      <c r="F380" s="183" t="s">
        <v>1512</v>
      </c>
      <c r="G380" s="487"/>
      <c r="H380" s="41"/>
      <c r="I380" s="41"/>
    </row>
    <row r="381" spans="1:9" ht="17.399999999999999">
      <c r="A381" s="41">
        <v>358</v>
      </c>
      <c r="B381" s="41" t="s">
        <v>145</v>
      </c>
      <c r="C381" s="41"/>
      <c r="D381" s="41" t="s">
        <v>579</v>
      </c>
      <c r="E381" s="514">
        <v>45787</v>
      </c>
      <c r="F381" s="183" t="s">
        <v>1512</v>
      </c>
      <c r="G381" s="487"/>
      <c r="H381" s="41"/>
      <c r="I381" s="41"/>
    </row>
    <row r="382" spans="1:9" ht="17.399999999999999">
      <c r="A382" s="41">
        <v>359</v>
      </c>
      <c r="B382" s="41" t="s">
        <v>132</v>
      </c>
      <c r="C382" s="41"/>
      <c r="D382" s="41" t="s">
        <v>133</v>
      </c>
      <c r="E382" s="514">
        <v>45794</v>
      </c>
      <c r="F382" s="183" t="s">
        <v>1512</v>
      </c>
      <c r="G382" s="487"/>
      <c r="H382" s="41"/>
      <c r="I382" s="4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0"/>
  <sheetViews>
    <sheetView topLeftCell="C338" zoomScaleNormal="100" workbookViewId="0">
      <selection activeCell="K341" sqref="K341"/>
    </sheetView>
  </sheetViews>
  <sheetFormatPr defaultColWidth="11" defaultRowHeight="15.6"/>
  <cols>
    <col min="1" max="1" width="4.09765625" bestFit="1" customWidth="1"/>
    <col min="2" max="2" width="26.09765625" bestFit="1" customWidth="1"/>
    <col min="3" max="3" width="11" style="42"/>
    <col min="4" max="4" width="22.3984375" bestFit="1" customWidth="1"/>
    <col min="5" max="5" width="12.59765625" style="170" bestFit="1" customWidth="1"/>
    <col min="6" max="6" width="30.19921875" bestFit="1" customWidth="1"/>
    <col min="7" max="7" width="25.3984375" style="42" bestFit="1" customWidth="1"/>
    <col min="8" max="8" width="6.09765625" customWidth="1"/>
    <col min="9" max="9" width="21.09765625" bestFit="1" customWidth="1"/>
    <col min="10" max="10" width="13.19921875" bestFit="1" customWidth="1"/>
    <col min="11" max="11" width="11" style="42"/>
  </cols>
  <sheetData>
    <row r="1" spans="1:7">
      <c r="B1" s="70" t="s">
        <v>0</v>
      </c>
      <c r="C1" s="70" t="s">
        <v>1</v>
      </c>
      <c r="D1" s="70" t="s">
        <v>42</v>
      </c>
      <c r="E1" s="161" t="s">
        <v>3</v>
      </c>
      <c r="F1" s="70" t="s">
        <v>5</v>
      </c>
      <c r="G1" s="70" t="s">
        <v>43</v>
      </c>
    </row>
    <row r="2" spans="1:7">
      <c r="A2">
        <v>1</v>
      </c>
      <c r="B2" s="41" t="s">
        <v>4</v>
      </c>
      <c r="C2" s="162" t="s">
        <v>159</v>
      </c>
      <c r="D2" s="163" t="s">
        <v>147</v>
      </c>
      <c r="E2" s="164">
        <v>41123</v>
      </c>
      <c r="F2" s="41" t="s">
        <v>9</v>
      </c>
      <c r="G2" s="41" t="s">
        <v>158</v>
      </c>
    </row>
    <row r="3" spans="1:7">
      <c r="A3">
        <v>2</v>
      </c>
      <c r="B3" s="41" t="s">
        <v>6</v>
      </c>
      <c r="C3" s="162" t="s">
        <v>167</v>
      </c>
      <c r="D3" s="163" t="s">
        <v>148</v>
      </c>
      <c r="E3" s="164">
        <v>41126</v>
      </c>
      <c r="F3" s="41" t="s">
        <v>9</v>
      </c>
      <c r="G3" s="41" t="s">
        <v>161</v>
      </c>
    </row>
    <row r="4" spans="1:7">
      <c r="A4">
        <v>3</v>
      </c>
      <c r="B4" s="41" t="s">
        <v>7</v>
      </c>
      <c r="C4" s="162" t="s">
        <v>166</v>
      </c>
      <c r="D4" s="163" t="s">
        <v>149</v>
      </c>
      <c r="E4" s="164">
        <v>41131</v>
      </c>
      <c r="F4" s="41" t="s">
        <v>9</v>
      </c>
      <c r="G4" s="41" t="s">
        <v>158</v>
      </c>
    </row>
    <row r="5" spans="1:7">
      <c r="A5">
        <v>4</v>
      </c>
      <c r="B5" s="41" t="s">
        <v>135</v>
      </c>
      <c r="C5" s="162" t="s">
        <v>171</v>
      </c>
      <c r="D5" s="163" t="s">
        <v>150</v>
      </c>
      <c r="E5" s="164">
        <v>41152</v>
      </c>
      <c r="F5" s="165" t="s">
        <v>134</v>
      </c>
      <c r="G5" s="41" t="s">
        <v>158</v>
      </c>
    </row>
    <row r="6" spans="1:7">
      <c r="A6">
        <v>5</v>
      </c>
      <c r="B6" s="41" t="s">
        <v>132</v>
      </c>
      <c r="C6" s="162" t="s">
        <v>174</v>
      </c>
      <c r="D6" s="163" t="s">
        <v>133</v>
      </c>
      <c r="E6" s="164">
        <v>41159</v>
      </c>
      <c r="F6" s="165" t="s">
        <v>134</v>
      </c>
      <c r="G6" s="41" t="s">
        <v>158</v>
      </c>
    </row>
    <row r="7" spans="1:7">
      <c r="A7">
        <v>6</v>
      </c>
      <c r="B7" s="41" t="s">
        <v>136</v>
      </c>
      <c r="C7" s="162" t="s">
        <v>179</v>
      </c>
      <c r="D7" s="163" t="s">
        <v>151</v>
      </c>
      <c r="E7" s="164">
        <v>41166</v>
      </c>
      <c r="F7" s="165" t="s">
        <v>134</v>
      </c>
      <c r="G7" s="41" t="s">
        <v>178</v>
      </c>
    </row>
    <row r="8" spans="1:7">
      <c r="A8">
        <v>7</v>
      </c>
      <c r="B8" s="41" t="s">
        <v>138</v>
      </c>
      <c r="C8" s="162" t="s">
        <v>182</v>
      </c>
      <c r="D8" s="163" t="s">
        <v>152</v>
      </c>
      <c r="E8" s="164">
        <v>41180</v>
      </c>
      <c r="F8" s="165" t="s">
        <v>134</v>
      </c>
      <c r="G8" s="41" t="s">
        <v>158</v>
      </c>
    </row>
    <row r="9" spans="1:7">
      <c r="A9">
        <v>8</v>
      </c>
      <c r="B9" s="41" t="s">
        <v>139</v>
      </c>
      <c r="C9" s="162" t="s">
        <v>185</v>
      </c>
      <c r="D9" s="163" t="s">
        <v>133</v>
      </c>
      <c r="E9" s="164">
        <v>41187</v>
      </c>
      <c r="F9" s="165" t="s">
        <v>134</v>
      </c>
      <c r="G9" s="41" t="s">
        <v>158</v>
      </c>
    </row>
    <row r="10" spans="1:7">
      <c r="A10">
        <v>9</v>
      </c>
      <c r="B10" s="41" t="s">
        <v>132</v>
      </c>
      <c r="C10" s="162" t="s">
        <v>192</v>
      </c>
      <c r="D10" s="163" t="s">
        <v>133</v>
      </c>
      <c r="E10" s="164">
        <v>41195</v>
      </c>
      <c r="F10" s="85" t="s">
        <v>19</v>
      </c>
      <c r="G10" s="41" t="s">
        <v>158</v>
      </c>
    </row>
    <row r="11" spans="1:7">
      <c r="A11">
        <v>10</v>
      </c>
      <c r="B11" s="41" t="s">
        <v>140</v>
      </c>
      <c r="C11" s="162" t="s">
        <v>195</v>
      </c>
      <c r="D11" s="163" t="s">
        <v>153</v>
      </c>
      <c r="E11" s="164">
        <v>41202</v>
      </c>
      <c r="F11" s="85" t="s">
        <v>19</v>
      </c>
      <c r="G11" s="41" t="s">
        <v>158</v>
      </c>
    </row>
    <row r="12" spans="1:7">
      <c r="A12">
        <v>11</v>
      </c>
      <c r="B12" s="41" t="s">
        <v>141</v>
      </c>
      <c r="C12" s="162" t="s">
        <v>198</v>
      </c>
      <c r="D12" s="163" t="s">
        <v>831</v>
      </c>
      <c r="E12" s="164">
        <v>41208</v>
      </c>
      <c r="F12" s="165" t="s">
        <v>134</v>
      </c>
      <c r="G12" s="41" t="s">
        <v>158</v>
      </c>
    </row>
    <row r="13" spans="1:7">
      <c r="A13">
        <v>12</v>
      </c>
      <c r="B13" s="41" t="s">
        <v>142</v>
      </c>
      <c r="C13" s="162" t="s">
        <v>200</v>
      </c>
      <c r="D13" s="163" t="s">
        <v>155</v>
      </c>
      <c r="E13" s="164">
        <v>41216</v>
      </c>
      <c r="F13" s="165" t="s">
        <v>134</v>
      </c>
      <c r="G13" s="41" t="s">
        <v>199</v>
      </c>
    </row>
    <row r="14" spans="1:7">
      <c r="A14">
        <v>13</v>
      </c>
      <c r="B14" s="41" t="s">
        <v>137</v>
      </c>
      <c r="C14" s="162" t="s">
        <v>228</v>
      </c>
      <c r="D14" s="163" t="s">
        <v>133</v>
      </c>
      <c r="E14" s="164">
        <v>41231</v>
      </c>
      <c r="F14" s="165" t="s">
        <v>181</v>
      </c>
      <c r="G14" s="41" t="s">
        <v>199</v>
      </c>
    </row>
    <row r="15" spans="1:7">
      <c r="A15">
        <v>14</v>
      </c>
      <c r="B15" s="41" t="s">
        <v>144</v>
      </c>
      <c r="C15" s="162" t="s">
        <v>234</v>
      </c>
      <c r="D15" s="163" t="s">
        <v>133</v>
      </c>
      <c r="E15" s="164">
        <v>41238</v>
      </c>
      <c r="F15" s="165" t="s">
        <v>134</v>
      </c>
      <c r="G15" s="41" t="s">
        <v>158</v>
      </c>
    </row>
    <row r="16" spans="1:7">
      <c r="A16">
        <v>15</v>
      </c>
      <c r="B16" s="41" t="s">
        <v>145</v>
      </c>
      <c r="C16" s="162" t="s">
        <v>236</v>
      </c>
      <c r="D16" s="163" t="s">
        <v>579</v>
      </c>
      <c r="E16" s="164">
        <v>41244</v>
      </c>
      <c r="F16" s="165" t="s">
        <v>134</v>
      </c>
      <c r="G16" s="41" t="s">
        <v>158</v>
      </c>
    </row>
    <row r="17" spans="1:7">
      <c r="A17">
        <v>16</v>
      </c>
      <c r="B17" s="41" t="s">
        <v>143</v>
      </c>
      <c r="C17" s="162" t="s">
        <v>237</v>
      </c>
      <c r="D17" s="163" t="s">
        <v>133</v>
      </c>
      <c r="E17" s="164">
        <v>41251</v>
      </c>
      <c r="F17" s="85" t="s">
        <v>19</v>
      </c>
      <c r="G17" s="41" t="s">
        <v>158</v>
      </c>
    </row>
    <row r="18" spans="1:7">
      <c r="A18">
        <v>17</v>
      </c>
      <c r="B18" s="41" t="s">
        <v>146</v>
      </c>
      <c r="C18" s="162" t="s">
        <v>240</v>
      </c>
      <c r="D18" s="163" t="s">
        <v>157</v>
      </c>
      <c r="E18" s="164">
        <v>41258</v>
      </c>
      <c r="F18" s="85" t="s">
        <v>19</v>
      </c>
      <c r="G18" s="41" t="s">
        <v>161</v>
      </c>
    </row>
    <row r="19" spans="1:7">
      <c r="A19">
        <v>18</v>
      </c>
      <c r="B19" s="41" t="s">
        <v>1352</v>
      </c>
      <c r="C19" s="162" t="s">
        <v>241</v>
      </c>
      <c r="D19" s="163" t="s">
        <v>133</v>
      </c>
      <c r="E19" s="164">
        <v>41265</v>
      </c>
      <c r="F19" s="166" t="s">
        <v>134</v>
      </c>
      <c r="G19" s="41" t="s">
        <v>161</v>
      </c>
    </row>
    <row r="20" spans="1:7">
      <c r="A20">
        <v>19</v>
      </c>
      <c r="B20" s="41" t="s">
        <v>1353</v>
      </c>
      <c r="C20" s="162" t="s">
        <v>242</v>
      </c>
      <c r="D20" s="163" t="s">
        <v>118</v>
      </c>
      <c r="E20" s="164">
        <v>41272</v>
      </c>
      <c r="F20" s="166" t="s">
        <v>134</v>
      </c>
      <c r="G20" s="41" t="s">
        <v>158</v>
      </c>
    </row>
    <row r="21" spans="1:7">
      <c r="A21">
        <v>20</v>
      </c>
      <c r="B21" s="41" t="s">
        <v>206</v>
      </c>
      <c r="C21" s="162" t="s">
        <v>258</v>
      </c>
      <c r="D21" s="163" t="s">
        <v>204</v>
      </c>
      <c r="E21" s="164">
        <v>41278</v>
      </c>
      <c r="F21" s="166" t="s">
        <v>134</v>
      </c>
      <c r="G21" s="41" t="s">
        <v>158</v>
      </c>
    </row>
    <row r="22" spans="1:7">
      <c r="A22">
        <v>21</v>
      </c>
      <c r="B22" s="41" t="s">
        <v>207</v>
      </c>
      <c r="C22" s="162" t="s">
        <v>260</v>
      </c>
      <c r="D22" s="163" t="s">
        <v>133</v>
      </c>
      <c r="E22" s="164">
        <v>41286</v>
      </c>
      <c r="F22" s="167" t="s">
        <v>19</v>
      </c>
      <c r="G22" s="41" t="s">
        <v>158</v>
      </c>
    </row>
    <row r="23" spans="1:7">
      <c r="A23">
        <v>22</v>
      </c>
      <c r="B23" s="41" t="s">
        <v>208</v>
      </c>
      <c r="C23" s="162" t="s">
        <v>261</v>
      </c>
      <c r="D23" s="163" t="s">
        <v>879</v>
      </c>
      <c r="E23" s="164">
        <v>41292</v>
      </c>
      <c r="F23" s="167" t="s">
        <v>19</v>
      </c>
      <c r="G23" s="41" t="s">
        <v>262</v>
      </c>
    </row>
    <row r="24" spans="1:7">
      <c r="A24">
        <v>23</v>
      </c>
      <c r="B24" s="41" t="s">
        <v>209</v>
      </c>
      <c r="C24" s="162" t="s">
        <v>268</v>
      </c>
      <c r="D24" s="163" t="s">
        <v>133</v>
      </c>
      <c r="E24" s="164">
        <v>41315</v>
      </c>
      <c r="F24" s="165" t="s">
        <v>134</v>
      </c>
      <c r="G24" s="41" t="s">
        <v>262</v>
      </c>
    </row>
    <row r="25" spans="1:7">
      <c r="A25">
        <v>24</v>
      </c>
      <c r="B25" s="41" t="s">
        <v>210</v>
      </c>
      <c r="C25" s="162" t="s">
        <v>276</v>
      </c>
      <c r="D25" s="163" t="s">
        <v>1716</v>
      </c>
      <c r="E25" s="164">
        <v>41320</v>
      </c>
      <c r="F25" s="165" t="s">
        <v>181</v>
      </c>
      <c r="G25" s="41" t="s">
        <v>277</v>
      </c>
    </row>
    <row r="26" spans="1:7">
      <c r="A26">
        <v>25</v>
      </c>
      <c r="B26" s="41" t="s">
        <v>211</v>
      </c>
      <c r="C26" s="162" t="s">
        <v>278</v>
      </c>
      <c r="D26" s="163" t="s">
        <v>133</v>
      </c>
      <c r="E26" s="164">
        <v>41329</v>
      </c>
      <c r="F26" s="165" t="s">
        <v>134</v>
      </c>
      <c r="G26" s="41" t="s">
        <v>277</v>
      </c>
    </row>
    <row r="27" spans="1:7">
      <c r="A27">
        <v>26</v>
      </c>
      <c r="B27" s="41" t="s">
        <v>208</v>
      </c>
      <c r="C27" s="162" t="s">
        <v>281</v>
      </c>
      <c r="D27" s="163" t="s">
        <v>213</v>
      </c>
      <c r="E27" s="164">
        <v>41334</v>
      </c>
      <c r="F27" s="165" t="s">
        <v>134</v>
      </c>
      <c r="G27" s="41" t="s">
        <v>277</v>
      </c>
    </row>
    <row r="28" spans="1:7">
      <c r="A28">
        <v>27</v>
      </c>
      <c r="B28" s="41" t="s">
        <v>218</v>
      </c>
      <c r="C28" s="162" t="s">
        <v>283</v>
      </c>
      <c r="D28" s="163" t="s">
        <v>133</v>
      </c>
      <c r="E28" s="164">
        <v>40990</v>
      </c>
      <c r="F28" s="165" t="s">
        <v>181</v>
      </c>
      <c r="G28" s="41" t="s">
        <v>262</v>
      </c>
    </row>
    <row r="29" spans="1:7">
      <c r="A29">
        <v>28</v>
      </c>
      <c r="B29" s="41" t="s">
        <v>219</v>
      </c>
      <c r="C29" s="162" t="s">
        <v>286</v>
      </c>
      <c r="D29" s="163" t="s">
        <v>133</v>
      </c>
      <c r="E29" s="164">
        <v>40997</v>
      </c>
      <c r="F29" s="165" t="s">
        <v>214</v>
      </c>
      <c r="G29" s="41" t="s">
        <v>277</v>
      </c>
    </row>
    <row r="30" spans="1:7">
      <c r="A30">
        <v>29</v>
      </c>
      <c r="B30" s="41" t="s">
        <v>220</v>
      </c>
      <c r="C30" s="162" t="s">
        <v>288</v>
      </c>
      <c r="D30" s="163" t="s">
        <v>222</v>
      </c>
      <c r="E30" s="164">
        <v>41377</v>
      </c>
      <c r="F30" s="165" t="s">
        <v>215</v>
      </c>
      <c r="G30" s="41" t="s">
        <v>277</v>
      </c>
    </row>
    <row r="31" spans="1:7">
      <c r="A31">
        <v>30</v>
      </c>
      <c r="B31" s="41" t="s">
        <v>221</v>
      </c>
      <c r="C31" s="162" t="s">
        <v>290</v>
      </c>
      <c r="D31" s="163" t="s">
        <v>287</v>
      </c>
      <c r="E31" s="164">
        <v>41385</v>
      </c>
      <c r="F31" s="165" t="s">
        <v>216</v>
      </c>
      <c r="G31" s="41" t="s">
        <v>277</v>
      </c>
    </row>
    <row r="32" spans="1:7">
      <c r="A32">
        <v>31</v>
      </c>
      <c r="B32" s="41" t="s">
        <v>223</v>
      </c>
      <c r="C32" s="162" t="s">
        <v>228</v>
      </c>
      <c r="D32" s="163" t="s">
        <v>133</v>
      </c>
      <c r="E32" s="164">
        <v>41397</v>
      </c>
      <c r="F32" s="165" t="s">
        <v>217</v>
      </c>
      <c r="G32" s="41" t="s">
        <v>277</v>
      </c>
    </row>
    <row r="33" spans="1:7">
      <c r="A33">
        <v>32</v>
      </c>
      <c r="B33" s="41" t="s">
        <v>6</v>
      </c>
      <c r="C33" s="162" t="s">
        <v>329</v>
      </c>
      <c r="D33" s="163" t="s">
        <v>149</v>
      </c>
      <c r="E33" s="164">
        <v>41482</v>
      </c>
      <c r="F33" s="41" t="s">
        <v>9</v>
      </c>
      <c r="G33" s="41" t="s">
        <v>161</v>
      </c>
    </row>
    <row r="34" spans="1:7">
      <c r="A34">
        <v>33</v>
      </c>
      <c r="B34" s="41" t="s">
        <v>333</v>
      </c>
      <c r="C34" s="162" t="s">
        <v>340</v>
      </c>
      <c r="D34" s="163" t="s">
        <v>148</v>
      </c>
      <c r="E34" s="164">
        <v>41489</v>
      </c>
      <c r="F34" s="41" t="s">
        <v>9</v>
      </c>
      <c r="G34" s="41" t="s">
        <v>277</v>
      </c>
    </row>
    <row r="35" spans="1:7">
      <c r="A35">
        <v>34</v>
      </c>
      <c r="B35" s="41" t="s">
        <v>332</v>
      </c>
      <c r="C35" s="162" t="s">
        <v>347</v>
      </c>
      <c r="D35" s="163" t="s">
        <v>335</v>
      </c>
      <c r="E35" s="164">
        <v>41495</v>
      </c>
      <c r="F35" s="41" t="s">
        <v>9</v>
      </c>
      <c r="G35" s="41" t="s">
        <v>277</v>
      </c>
    </row>
    <row r="36" spans="1:7">
      <c r="A36">
        <v>35</v>
      </c>
      <c r="B36" s="41" t="s">
        <v>334</v>
      </c>
      <c r="C36" s="162" t="s">
        <v>350</v>
      </c>
      <c r="D36" s="163" t="s">
        <v>336</v>
      </c>
      <c r="E36" s="164">
        <v>41509</v>
      </c>
      <c r="F36" s="41" t="s">
        <v>9</v>
      </c>
      <c r="G36" s="41" t="s">
        <v>178</v>
      </c>
    </row>
    <row r="37" spans="1:7">
      <c r="A37">
        <v>36</v>
      </c>
      <c r="B37" s="41" t="s">
        <v>352</v>
      </c>
      <c r="C37" s="41" t="s">
        <v>353</v>
      </c>
      <c r="D37" s="163" t="s">
        <v>354</v>
      </c>
      <c r="E37" s="164">
        <v>41517</v>
      </c>
      <c r="F37" s="41" t="s">
        <v>9</v>
      </c>
      <c r="G37" s="41" t="s">
        <v>178</v>
      </c>
    </row>
    <row r="38" spans="1:7">
      <c r="A38">
        <v>37</v>
      </c>
      <c r="B38" s="41" t="s">
        <v>208</v>
      </c>
      <c r="C38" s="162" t="s">
        <v>356</v>
      </c>
      <c r="D38" s="163" t="s">
        <v>879</v>
      </c>
      <c r="E38" s="164">
        <v>41524</v>
      </c>
      <c r="F38" s="165" t="s">
        <v>134</v>
      </c>
      <c r="G38" s="41" t="s">
        <v>277</v>
      </c>
    </row>
    <row r="39" spans="1:7">
      <c r="A39">
        <v>38</v>
      </c>
      <c r="B39" s="41" t="s">
        <v>223</v>
      </c>
      <c r="C39" s="162" t="s">
        <v>359</v>
      </c>
      <c r="D39" s="163" t="s">
        <v>133</v>
      </c>
      <c r="E39" s="164">
        <v>41530</v>
      </c>
      <c r="F39" s="165" t="s">
        <v>217</v>
      </c>
      <c r="G39" s="41" t="s">
        <v>277</v>
      </c>
    </row>
    <row r="40" spans="1:7">
      <c r="A40">
        <v>39</v>
      </c>
      <c r="B40" s="94" t="s">
        <v>220</v>
      </c>
      <c r="C40" s="187" t="s">
        <v>364</v>
      </c>
      <c r="D40" s="163" t="s">
        <v>222</v>
      </c>
      <c r="E40" s="111" t="s">
        <v>365</v>
      </c>
      <c r="F40" s="188" t="s">
        <v>215</v>
      </c>
      <c r="G40" s="41" t="s">
        <v>277</v>
      </c>
    </row>
    <row r="41" spans="1:7">
      <c r="A41">
        <v>40</v>
      </c>
      <c r="B41" s="41" t="s">
        <v>209</v>
      </c>
      <c r="C41" s="162" t="s">
        <v>369</v>
      </c>
      <c r="D41" s="163" t="s">
        <v>133</v>
      </c>
      <c r="E41" s="164">
        <v>41544</v>
      </c>
      <c r="F41" s="165" t="s">
        <v>134</v>
      </c>
      <c r="G41" s="41" t="s">
        <v>277</v>
      </c>
    </row>
    <row r="42" spans="1:7">
      <c r="A42">
        <v>41</v>
      </c>
      <c r="B42" s="41" t="s">
        <v>135</v>
      </c>
      <c r="C42" s="162" t="s">
        <v>372</v>
      </c>
      <c r="D42" s="163" t="s">
        <v>150</v>
      </c>
      <c r="E42" s="164">
        <v>41551</v>
      </c>
      <c r="F42" s="165" t="s">
        <v>134</v>
      </c>
      <c r="G42" s="41" t="s">
        <v>277</v>
      </c>
    </row>
    <row r="43" spans="1:7">
      <c r="A43">
        <v>42</v>
      </c>
      <c r="B43" s="41" t="s">
        <v>375</v>
      </c>
      <c r="C43" s="162" t="s">
        <v>376</v>
      </c>
      <c r="D43" s="163" t="s">
        <v>377</v>
      </c>
      <c r="E43" s="164">
        <v>41558</v>
      </c>
      <c r="F43" s="167" t="s">
        <v>19</v>
      </c>
      <c r="G43" s="41" t="s">
        <v>277</v>
      </c>
    </row>
    <row r="44" spans="1:7">
      <c r="A44">
        <v>43</v>
      </c>
      <c r="B44" s="41" t="s">
        <v>132</v>
      </c>
      <c r="C44" s="162" t="s">
        <v>380</v>
      </c>
      <c r="D44" s="163" t="s">
        <v>133</v>
      </c>
      <c r="E44" s="164">
        <v>41565</v>
      </c>
      <c r="F44" s="85" t="s">
        <v>19</v>
      </c>
      <c r="G44" s="41" t="s">
        <v>277</v>
      </c>
    </row>
    <row r="45" spans="1:7">
      <c r="A45">
        <v>44</v>
      </c>
      <c r="B45" s="41" t="s">
        <v>218</v>
      </c>
      <c r="C45" s="162" t="s">
        <v>381</v>
      </c>
      <c r="D45" s="163" t="s">
        <v>133</v>
      </c>
      <c r="E45" s="164">
        <v>41572</v>
      </c>
      <c r="F45" s="165" t="s">
        <v>134</v>
      </c>
      <c r="G45" s="41" t="s">
        <v>277</v>
      </c>
    </row>
    <row r="46" spans="1:7">
      <c r="A46">
        <v>45</v>
      </c>
      <c r="B46" s="41" t="s">
        <v>136</v>
      </c>
      <c r="C46" s="162" t="s">
        <v>384</v>
      </c>
      <c r="D46" s="163" t="s">
        <v>151</v>
      </c>
      <c r="E46" s="164">
        <v>41579</v>
      </c>
      <c r="F46" s="165" t="s">
        <v>134</v>
      </c>
      <c r="G46" s="41" t="s">
        <v>277</v>
      </c>
    </row>
    <row r="47" spans="1:7">
      <c r="A47">
        <v>46</v>
      </c>
      <c r="B47" s="41" t="s">
        <v>206</v>
      </c>
      <c r="C47" s="162" t="s">
        <v>386</v>
      </c>
      <c r="D47" s="163" t="s">
        <v>204</v>
      </c>
      <c r="E47" s="164">
        <v>41601</v>
      </c>
      <c r="F47" s="166" t="s">
        <v>134</v>
      </c>
      <c r="G47" s="41" t="s">
        <v>158</v>
      </c>
    </row>
    <row r="48" spans="1:7">
      <c r="A48">
        <v>47</v>
      </c>
      <c r="B48" s="41" t="s">
        <v>137</v>
      </c>
      <c r="C48" s="162" t="s">
        <v>389</v>
      </c>
      <c r="D48" s="163" t="s">
        <v>133</v>
      </c>
      <c r="E48" s="164">
        <v>41608</v>
      </c>
      <c r="F48" s="165" t="s">
        <v>181</v>
      </c>
      <c r="G48" s="41" t="s">
        <v>277</v>
      </c>
    </row>
    <row r="49" spans="1:7">
      <c r="A49">
        <v>48</v>
      </c>
      <c r="B49" s="41" t="s">
        <v>391</v>
      </c>
      <c r="C49" s="162" t="s">
        <v>392</v>
      </c>
      <c r="D49" s="163" t="s">
        <v>133</v>
      </c>
      <c r="E49" s="164">
        <v>41615</v>
      </c>
      <c r="F49" s="85" t="s">
        <v>19</v>
      </c>
      <c r="G49" s="41" t="s">
        <v>277</v>
      </c>
    </row>
    <row r="50" spans="1:7">
      <c r="A50">
        <v>49</v>
      </c>
      <c r="B50" s="41" t="s">
        <v>393</v>
      </c>
      <c r="C50" s="162" t="s">
        <v>394</v>
      </c>
      <c r="D50" s="163" t="s">
        <v>157</v>
      </c>
      <c r="E50" s="164">
        <v>41622</v>
      </c>
      <c r="F50" s="85" t="s">
        <v>19</v>
      </c>
      <c r="G50" s="41" t="s">
        <v>277</v>
      </c>
    </row>
    <row r="51" spans="1:7">
      <c r="A51">
        <v>50</v>
      </c>
      <c r="B51" s="41" t="s">
        <v>210</v>
      </c>
      <c r="C51" s="162" t="s">
        <v>399</v>
      </c>
      <c r="D51" s="163" t="s">
        <v>1716</v>
      </c>
      <c r="E51" s="164">
        <v>41628</v>
      </c>
      <c r="F51" s="165" t="s">
        <v>181</v>
      </c>
      <c r="G51" s="41" t="s">
        <v>277</v>
      </c>
    </row>
    <row r="52" spans="1:7">
      <c r="A52">
        <v>51</v>
      </c>
      <c r="B52" s="41" t="s">
        <v>1353</v>
      </c>
      <c r="C52" s="162" t="s">
        <v>400</v>
      </c>
      <c r="D52" s="163" t="s">
        <v>118</v>
      </c>
      <c r="E52" s="164">
        <v>41636</v>
      </c>
      <c r="F52" s="166" t="s">
        <v>134</v>
      </c>
      <c r="G52" s="41" t="s">
        <v>277</v>
      </c>
    </row>
    <row r="53" spans="1:7">
      <c r="A53">
        <v>52</v>
      </c>
      <c r="B53" s="41" t="s">
        <v>1352</v>
      </c>
      <c r="C53" s="162" t="s">
        <v>401</v>
      </c>
      <c r="D53" s="163" t="s">
        <v>133</v>
      </c>
      <c r="E53" s="164">
        <v>41643</v>
      </c>
      <c r="F53" s="166" t="s">
        <v>134</v>
      </c>
      <c r="G53" s="41" t="s">
        <v>277</v>
      </c>
    </row>
    <row r="54" spans="1:7">
      <c r="A54">
        <v>53</v>
      </c>
      <c r="B54" s="41" t="s">
        <v>208</v>
      </c>
      <c r="C54" s="162" t="s">
        <v>405</v>
      </c>
      <c r="D54" s="163" t="s">
        <v>879</v>
      </c>
      <c r="E54" s="164">
        <v>41650</v>
      </c>
      <c r="F54" s="167" t="s">
        <v>19</v>
      </c>
      <c r="G54" s="41" t="s">
        <v>178</v>
      </c>
    </row>
    <row r="55" spans="1:7">
      <c r="A55">
        <v>54</v>
      </c>
      <c r="B55" s="41" t="s">
        <v>406</v>
      </c>
      <c r="C55" s="162" t="s">
        <v>407</v>
      </c>
      <c r="D55" s="163" t="s">
        <v>133</v>
      </c>
      <c r="E55" s="164">
        <v>41657</v>
      </c>
      <c r="F55" s="167" t="s">
        <v>19</v>
      </c>
      <c r="G55" s="41" t="s">
        <v>178</v>
      </c>
    </row>
    <row r="56" spans="1:7">
      <c r="A56">
        <v>55</v>
      </c>
      <c r="B56" s="41" t="s">
        <v>221</v>
      </c>
      <c r="C56" s="162" t="s">
        <v>415</v>
      </c>
      <c r="D56" s="163" t="s">
        <v>133</v>
      </c>
      <c r="E56" s="164">
        <v>41679</v>
      </c>
      <c r="F56" s="165" t="s">
        <v>134</v>
      </c>
      <c r="G56" s="41" t="s">
        <v>416</v>
      </c>
    </row>
    <row r="57" spans="1:7">
      <c r="A57">
        <v>56</v>
      </c>
      <c r="B57" s="41" t="s">
        <v>141</v>
      </c>
      <c r="C57" s="162" t="s">
        <v>418</v>
      </c>
      <c r="D57" s="163" t="s">
        <v>1715</v>
      </c>
      <c r="E57" s="164">
        <v>41685</v>
      </c>
      <c r="F57" s="165" t="s">
        <v>134</v>
      </c>
      <c r="G57" s="41" t="s">
        <v>425</v>
      </c>
    </row>
    <row r="58" spans="1:7">
      <c r="A58">
        <v>57</v>
      </c>
      <c r="B58" s="41" t="s">
        <v>132</v>
      </c>
      <c r="C58" s="162" t="s">
        <v>420</v>
      </c>
      <c r="D58" s="163" t="s">
        <v>133</v>
      </c>
      <c r="E58" s="164">
        <v>41693</v>
      </c>
      <c r="F58" s="165" t="s">
        <v>134</v>
      </c>
      <c r="G58" s="41" t="s">
        <v>425</v>
      </c>
    </row>
    <row r="59" spans="1:7">
      <c r="A59">
        <v>58</v>
      </c>
      <c r="B59" s="41" t="s">
        <v>144</v>
      </c>
      <c r="C59" s="162" t="s">
        <v>423</v>
      </c>
      <c r="D59" s="163" t="s">
        <v>133</v>
      </c>
      <c r="E59" s="164">
        <v>41699</v>
      </c>
      <c r="F59" s="165" t="s">
        <v>134</v>
      </c>
      <c r="G59" s="41" t="s">
        <v>425</v>
      </c>
    </row>
    <row r="60" spans="1:7">
      <c r="A60">
        <v>59</v>
      </c>
      <c r="B60" s="41" t="s">
        <v>145</v>
      </c>
      <c r="C60" s="162" t="s">
        <v>428</v>
      </c>
      <c r="D60" s="163" t="s">
        <v>579</v>
      </c>
      <c r="E60" s="164">
        <v>41719</v>
      </c>
      <c r="F60" s="165" t="s">
        <v>134</v>
      </c>
      <c r="G60" s="41" t="s">
        <v>277</v>
      </c>
    </row>
    <row r="61" spans="1:7">
      <c r="A61">
        <v>60</v>
      </c>
      <c r="B61" s="41" t="s">
        <v>211</v>
      </c>
      <c r="C61" s="162" t="s">
        <v>430</v>
      </c>
      <c r="D61" s="163" t="s">
        <v>133</v>
      </c>
      <c r="E61" s="164">
        <v>41727</v>
      </c>
      <c r="F61" s="165" t="s">
        <v>134</v>
      </c>
      <c r="G61" s="41" t="s">
        <v>277</v>
      </c>
    </row>
    <row r="62" spans="1:7">
      <c r="A62">
        <v>61</v>
      </c>
      <c r="B62" s="41" t="s">
        <v>142</v>
      </c>
      <c r="C62" s="162" t="s">
        <v>433</v>
      </c>
      <c r="D62" s="163" t="s">
        <v>155</v>
      </c>
      <c r="E62" s="164">
        <v>41741</v>
      </c>
      <c r="F62" s="165" t="s">
        <v>134</v>
      </c>
      <c r="G62" s="41" t="s">
        <v>178</v>
      </c>
    </row>
    <row r="63" spans="1:7">
      <c r="A63">
        <v>62</v>
      </c>
      <c r="B63" s="41" t="s">
        <v>219</v>
      </c>
      <c r="C63" s="162" t="s">
        <v>435</v>
      </c>
      <c r="D63" s="163" t="s">
        <v>133</v>
      </c>
      <c r="E63" s="164">
        <v>41748</v>
      </c>
      <c r="F63" s="165" t="s">
        <v>134</v>
      </c>
      <c r="G63" s="41" t="s">
        <v>178</v>
      </c>
    </row>
    <row r="64" spans="1:7">
      <c r="A64">
        <v>63</v>
      </c>
      <c r="B64" s="41" t="s">
        <v>139</v>
      </c>
      <c r="C64" s="162" t="s">
        <v>436</v>
      </c>
      <c r="D64" s="163" t="s">
        <v>133</v>
      </c>
      <c r="E64" s="164">
        <v>41760</v>
      </c>
      <c r="F64" s="165" t="s">
        <v>134</v>
      </c>
      <c r="G64" s="41" t="s">
        <v>277</v>
      </c>
    </row>
    <row r="65" spans="1:7">
      <c r="A65">
        <v>64</v>
      </c>
      <c r="B65" s="41" t="s">
        <v>138</v>
      </c>
      <c r="C65" s="171" t="s">
        <v>437</v>
      </c>
      <c r="D65" s="163" t="s">
        <v>152</v>
      </c>
      <c r="E65" s="172">
        <v>41769</v>
      </c>
      <c r="F65" s="165" t="s">
        <v>134</v>
      </c>
      <c r="G65" s="41" t="s">
        <v>277</v>
      </c>
    </row>
    <row r="66" spans="1:7">
      <c r="A66">
        <v>65</v>
      </c>
      <c r="B66" s="41" t="s">
        <v>352</v>
      </c>
      <c r="C66" s="41" t="s">
        <v>503</v>
      </c>
      <c r="D66" s="163" t="s">
        <v>501</v>
      </c>
      <c r="E66" s="164">
        <v>41874</v>
      </c>
      <c r="F66" s="41" t="s">
        <v>9</v>
      </c>
      <c r="G66" s="41" t="s">
        <v>178</v>
      </c>
    </row>
    <row r="67" spans="1:7">
      <c r="A67">
        <v>66</v>
      </c>
      <c r="B67" s="41" t="s">
        <v>510</v>
      </c>
      <c r="C67" s="173" t="s">
        <v>511</v>
      </c>
      <c r="D67" s="163" t="s">
        <v>494</v>
      </c>
      <c r="E67" s="164">
        <v>41880</v>
      </c>
      <c r="F67" s="41" t="s">
        <v>9</v>
      </c>
      <c r="G67" s="41" t="s">
        <v>178</v>
      </c>
    </row>
    <row r="68" spans="1:7" ht="17.399999999999999">
      <c r="A68">
        <v>67</v>
      </c>
      <c r="B68" s="41" t="s">
        <v>144</v>
      </c>
      <c r="C68" s="162" t="s">
        <v>513</v>
      </c>
      <c r="D68" s="163" t="s">
        <v>133</v>
      </c>
      <c r="E68" s="164">
        <v>41889</v>
      </c>
      <c r="F68" s="183" t="s">
        <v>495</v>
      </c>
      <c r="G68" s="41" t="s">
        <v>178</v>
      </c>
    </row>
    <row r="69" spans="1:7" ht="17.399999999999999">
      <c r="A69">
        <v>68</v>
      </c>
      <c r="B69" s="41" t="s">
        <v>210</v>
      </c>
      <c r="C69" s="162" t="s">
        <v>515</v>
      </c>
      <c r="D69" s="163" t="s">
        <v>1716</v>
      </c>
      <c r="E69" s="164">
        <v>41894</v>
      </c>
      <c r="F69" s="183" t="s">
        <v>495</v>
      </c>
      <c r="G69" s="41" t="s">
        <v>158</v>
      </c>
    </row>
    <row r="70" spans="1:7" ht="17.399999999999999">
      <c r="A70">
        <v>69</v>
      </c>
      <c r="B70" s="41" t="s">
        <v>141</v>
      </c>
      <c r="C70" s="162" t="s">
        <v>516</v>
      </c>
      <c r="D70" s="163" t="s">
        <v>831</v>
      </c>
      <c r="E70" s="164">
        <v>41901</v>
      </c>
      <c r="F70" s="183" t="s">
        <v>495</v>
      </c>
      <c r="G70" s="41" t="s">
        <v>178</v>
      </c>
    </row>
    <row r="71" spans="1:7" ht="17.399999999999999">
      <c r="A71">
        <v>70</v>
      </c>
      <c r="B71" s="41" t="s">
        <v>137</v>
      </c>
      <c r="C71" s="162" t="s">
        <v>399</v>
      </c>
      <c r="D71" s="163" t="s">
        <v>133</v>
      </c>
      <c r="E71" s="164">
        <v>41909</v>
      </c>
      <c r="F71" s="183" t="s">
        <v>495</v>
      </c>
      <c r="G71" s="41" t="s">
        <v>178</v>
      </c>
    </row>
    <row r="72" spans="1:7" ht="17.399999999999999">
      <c r="A72">
        <v>71</v>
      </c>
      <c r="B72" s="41" t="s">
        <v>139</v>
      </c>
      <c r="C72" s="162" t="s">
        <v>519</v>
      </c>
      <c r="D72" s="163" t="s">
        <v>133</v>
      </c>
      <c r="E72" s="164">
        <v>41915</v>
      </c>
      <c r="F72" s="183" t="s">
        <v>495</v>
      </c>
      <c r="G72" s="41" t="s">
        <v>277</v>
      </c>
    </row>
    <row r="73" spans="1:7" ht="17.399999999999999">
      <c r="A73">
        <v>72</v>
      </c>
      <c r="B73" s="41" t="s">
        <v>221</v>
      </c>
      <c r="C73" s="162" t="s">
        <v>521</v>
      </c>
      <c r="D73" s="163" t="s">
        <v>133</v>
      </c>
      <c r="E73" s="164">
        <v>41923</v>
      </c>
      <c r="F73" s="183" t="s">
        <v>495</v>
      </c>
      <c r="G73" s="41" t="s">
        <v>277</v>
      </c>
    </row>
    <row r="74" spans="1:7" ht="17.399999999999999">
      <c r="A74">
        <v>73</v>
      </c>
      <c r="B74" s="94" t="s">
        <v>522</v>
      </c>
      <c r="C74" s="187" t="s">
        <v>167</v>
      </c>
      <c r="D74" s="194" t="s">
        <v>133</v>
      </c>
      <c r="E74" s="111">
        <v>41961</v>
      </c>
      <c r="F74" s="195" t="s">
        <v>496</v>
      </c>
      <c r="G74" s="41" t="s">
        <v>262</v>
      </c>
    </row>
    <row r="75" spans="1:7" ht="17.399999999999999">
      <c r="A75">
        <v>74</v>
      </c>
      <c r="B75" s="41" t="s">
        <v>526</v>
      </c>
      <c r="C75" s="162" t="s">
        <v>527</v>
      </c>
      <c r="D75" s="163" t="s">
        <v>528</v>
      </c>
      <c r="E75" s="164">
        <v>41936</v>
      </c>
      <c r="F75" s="198" t="s">
        <v>496</v>
      </c>
      <c r="G75" s="41" t="s">
        <v>262</v>
      </c>
    </row>
    <row r="76" spans="1:7" ht="17.399999999999999">
      <c r="A76">
        <v>75</v>
      </c>
      <c r="B76" s="41" t="s">
        <v>142</v>
      </c>
      <c r="C76" s="162" t="s">
        <v>288</v>
      </c>
      <c r="D76" s="163" t="s">
        <v>155</v>
      </c>
      <c r="E76" s="164">
        <v>41944</v>
      </c>
      <c r="F76" s="183" t="s">
        <v>495</v>
      </c>
      <c r="G76" s="41" t="s">
        <v>262</v>
      </c>
    </row>
    <row r="77" spans="1:7" ht="17.399999999999999">
      <c r="A77">
        <v>76</v>
      </c>
      <c r="B77" s="41" t="s">
        <v>208</v>
      </c>
      <c r="C77" s="162" t="s">
        <v>533</v>
      </c>
      <c r="D77" s="163" t="s">
        <v>879</v>
      </c>
      <c r="E77" s="164">
        <v>41964</v>
      </c>
      <c r="F77" s="183" t="s">
        <v>495</v>
      </c>
      <c r="G77" s="41" t="s">
        <v>262</v>
      </c>
    </row>
    <row r="78" spans="1:7" ht="17.399999999999999">
      <c r="A78">
        <v>77</v>
      </c>
      <c r="B78" s="41" t="s">
        <v>219</v>
      </c>
      <c r="C78" s="162" t="s">
        <v>539</v>
      </c>
      <c r="D78" s="163" t="s">
        <v>133</v>
      </c>
      <c r="E78" s="164">
        <v>41972</v>
      </c>
      <c r="F78" s="183" t="s">
        <v>495</v>
      </c>
      <c r="G78" s="41" t="s">
        <v>277</v>
      </c>
    </row>
    <row r="79" spans="1:7" ht="17.399999999999999">
      <c r="A79">
        <v>78</v>
      </c>
      <c r="B79" s="41" t="s">
        <v>542</v>
      </c>
      <c r="C79" s="162" t="s">
        <v>543</v>
      </c>
      <c r="D79" s="163" t="s">
        <v>544</v>
      </c>
      <c r="E79" s="164">
        <v>41981</v>
      </c>
      <c r="F79" s="198" t="s">
        <v>496</v>
      </c>
      <c r="G79" s="41" t="s">
        <v>277</v>
      </c>
    </row>
    <row r="80" spans="1:7" ht="17.399999999999999">
      <c r="A80">
        <v>79</v>
      </c>
      <c r="B80" s="94" t="s">
        <v>545</v>
      </c>
      <c r="C80" s="187" t="s">
        <v>546</v>
      </c>
      <c r="D80" s="194" t="s">
        <v>133</v>
      </c>
      <c r="E80" s="111" t="s">
        <v>547</v>
      </c>
      <c r="F80" s="208" t="s">
        <v>496</v>
      </c>
      <c r="G80" s="41" t="s">
        <v>277</v>
      </c>
    </row>
    <row r="81" spans="1:7" ht="17.399999999999999">
      <c r="A81">
        <v>80</v>
      </c>
      <c r="B81" s="41" t="s">
        <v>135</v>
      </c>
      <c r="C81" s="162" t="s">
        <v>550</v>
      </c>
      <c r="D81" s="211" t="s">
        <v>150</v>
      </c>
      <c r="E81" s="172">
        <v>41994</v>
      </c>
      <c r="F81" s="183" t="s">
        <v>495</v>
      </c>
      <c r="G81" s="41" t="s">
        <v>277</v>
      </c>
    </row>
    <row r="82" spans="1:7" ht="17.399999999999999">
      <c r="A82">
        <v>81</v>
      </c>
      <c r="B82" s="41" t="s">
        <v>1352</v>
      </c>
      <c r="C82" s="162" t="s">
        <v>552</v>
      </c>
      <c r="D82" s="163" t="s">
        <v>133</v>
      </c>
      <c r="E82" s="164">
        <v>42001</v>
      </c>
      <c r="F82" s="183" t="s">
        <v>495</v>
      </c>
      <c r="G82" s="41" t="s">
        <v>178</v>
      </c>
    </row>
    <row r="83" spans="1:7" ht="17.399999999999999">
      <c r="A83">
        <v>82</v>
      </c>
      <c r="B83" s="41" t="s">
        <v>1353</v>
      </c>
      <c r="C83" s="162" t="s">
        <v>553</v>
      </c>
      <c r="D83" s="163" t="s">
        <v>118</v>
      </c>
      <c r="E83" s="164">
        <v>42007</v>
      </c>
      <c r="F83" s="183" t="s">
        <v>495</v>
      </c>
      <c r="G83" s="41" t="s">
        <v>277</v>
      </c>
    </row>
    <row r="84" spans="1:7" ht="17.399999999999999">
      <c r="A84">
        <v>83</v>
      </c>
      <c r="B84" s="41" t="s">
        <v>223</v>
      </c>
      <c r="C84" s="162" t="s">
        <v>555</v>
      </c>
      <c r="D84" s="163" t="s">
        <v>133</v>
      </c>
      <c r="E84" s="164">
        <v>42014</v>
      </c>
      <c r="F84" s="183" t="s">
        <v>495</v>
      </c>
      <c r="G84" s="41" t="s">
        <v>277</v>
      </c>
    </row>
    <row r="85" spans="1:7" ht="17.399999999999999">
      <c r="A85">
        <v>84</v>
      </c>
      <c r="B85" s="41" t="s">
        <v>558</v>
      </c>
      <c r="C85" s="162" t="s">
        <v>557</v>
      </c>
      <c r="D85" s="163" t="s">
        <v>133</v>
      </c>
      <c r="E85" s="164">
        <v>42021</v>
      </c>
      <c r="F85" s="198" t="s">
        <v>496</v>
      </c>
      <c r="G85" s="41" t="s">
        <v>277</v>
      </c>
    </row>
    <row r="86" spans="1:7" ht="17.399999999999999">
      <c r="A86">
        <v>85</v>
      </c>
      <c r="B86" s="41" t="s">
        <v>562</v>
      </c>
      <c r="C86" s="162" t="s">
        <v>405</v>
      </c>
      <c r="D86" s="163" t="s">
        <v>563</v>
      </c>
      <c r="E86" s="164">
        <v>42026</v>
      </c>
      <c r="F86" s="198" t="s">
        <v>496</v>
      </c>
      <c r="G86" s="41" t="s">
        <v>564</v>
      </c>
    </row>
    <row r="87" spans="1:7" ht="17.399999999999999">
      <c r="A87">
        <v>86</v>
      </c>
      <c r="B87" s="41" t="s">
        <v>568</v>
      </c>
      <c r="C87" s="162" t="s">
        <v>569</v>
      </c>
      <c r="D87" s="163" t="s">
        <v>133</v>
      </c>
      <c r="E87" s="164">
        <v>42050</v>
      </c>
      <c r="F87" s="183" t="s">
        <v>495</v>
      </c>
      <c r="G87" s="41" t="s">
        <v>199</v>
      </c>
    </row>
    <row r="88" spans="1:7" ht="17.399999999999999">
      <c r="A88">
        <v>87</v>
      </c>
      <c r="B88" s="94" t="s">
        <v>145</v>
      </c>
      <c r="C88" s="221" t="s">
        <v>578</v>
      </c>
      <c r="D88" s="222" t="s">
        <v>579</v>
      </c>
      <c r="E88" s="223">
        <v>42055</v>
      </c>
      <c r="F88" s="224" t="s">
        <v>495</v>
      </c>
      <c r="G88" s="41" t="s">
        <v>262</v>
      </c>
    </row>
    <row r="89" spans="1:7" ht="17.399999999999999">
      <c r="A89">
        <v>88</v>
      </c>
      <c r="B89" s="41" t="s">
        <v>211</v>
      </c>
      <c r="C89" s="162" t="s">
        <v>587</v>
      </c>
      <c r="D89" s="163" t="s">
        <v>133</v>
      </c>
      <c r="E89" s="164">
        <v>42064</v>
      </c>
      <c r="F89" s="183" t="s">
        <v>495</v>
      </c>
      <c r="G89" s="41" t="s">
        <v>262</v>
      </c>
    </row>
    <row r="90" spans="1:7" ht="17.399999999999999">
      <c r="A90">
        <v>89</v>
      </c>
      <c r="B90" s="94" t="s">
        <v>590</v>
      </c>
      <c r="C90" s="187" t="s">
        <v>591</v>
      </c>
      <c r="D90" s="194" t="s">
        <v>152</v>
      </c>
      <c r="E90" s="111">
        <v>42069</v>
      </c>
      <c r="F90" s="229" t="s">
        <v>495</v>
      </c>
      <c r="G90" s="41" t="s">
        <v>262</v>
      </c>
    </row>
    <row r="91" spans="1:7" ht="17.399999999999999">
      <c r="A91">
        <v>90</v>
      </c>
      <c r="B91" s="41" t="s">
        <v>206</v>
      </c>
      <c r="C91" s="162" t="s">
        <v>594</v>
      </c>
      <c r="D91" s="163" t="s">
        <v>204</v>
      </c>
      <c r="E91" s="164">
        <v>42091</v>
      </c>
      <c r="F91" s="183" t="s">
        <v>495</v>
      </c>
      <c r="G91" s="41" t="s">
        <v>277</v>
      </c>
    </row>
    <row r="92" spans="1:7" ht="17.399999999999999">
      <c r="A92">
        <v>91</v>
      </c>
      <c r="B92" s="41" t="s">
        <v>218</v>
      </c>
      <c r="C92" s="162" t="s">
        <v>242</v>
      </c>
      <c r="D92" s="163" t="s">
        <v>133</v>
      </c>
      <c r="E92" s="164">
        <v>42105</v>
      </c>
      <c r="F92" s="183" t="s">
        <v>495</v>
      </c>
      <c r="G92" s="41" t="s">
        <v>262</v>
      </c>
    </row>
    <row r="93" spans="1:7" ht="17.399999999999999">
      <c r="A93">
        <v>92</v>
      </c>
      <c r="B93" s="41" t="s">
        <v>136</v>
      </c>
      <c r="C93" s="162" t="s">
        <v>616</v>
      </c>
      <c r="D93" s="163" t="s">
        <v>151</v>
      </c>
      <c r="E93" s="164">
        <v>42118</v>
      </c>
      <c r="F93" s="183" t="s">
        <v>495</v>
      </c>
      <c r="G93" s="41" t="s">
        <v>277</v>
      </c>
    </row>
    <row r="94" spans="1:7" ht="17.399999999999999">
      <c r="A94">
        <v>93</v>
      </c>
      <c r="B94" s="94" t="s">
        <v>132</v>
      </c>
      <c r="C94" s="187" t="s">
        <v>618</v>
      </c>
      <c r="D94" s="194" t="s">
        <v>133</v>
      </c>
      <c r="E94" s="111" t="s">
        <v>619</v>
      </c>
      <c r="F94" s="229" t="s">
        <v>495</v>
      </c>
      <c r="G94" s="41" t="s">
        <v>262</v>
      </c>
    </row>
    <row r="95" spans="1:7" ht="17.399999999999999">
      <c r="A95">
        <v>94</v>
      </c>
      <c r="B95" s="41" t="s">
        <v>621</v>
      </c>
      <c r="C95" s="162" t="s">
        <v>622</v>
      </c>
      <c r="D95" s="163" t="s">
        <v>222</v>
      </c>
      <c r="E95" s="164">
        <v>42140</v>
      </c>
      <c r="F95" s="183" t="s">
        <v>495</v>
      </c>
      <c r="G95" s="41" t="s">
        <v>277</v>
      </c>
    </row>
    <row r="96" spans="1:7">
      <c r="A96">
        <v>95</v>
      </c>
      <c r="B96" s="41" t="s">
        <v>1353</v>
      </c>
      <c r="C96" s="162" t="s">
        <v>401</v>
      </c>
      <c r="D96" s="163" t="s">
        <v>118</v>
      </c>
      <c r="E96" s="164">
        <v>42237</v>
      </c>
      <c r="F96" s="41" t="s">
        <v>9</v>
      </c>
      <c r="G96" s="41" t="s">
        <v>564</v>
      </c>
    </row>
    <row r="97" spans="1:7">
      <c r="A97">
        <v>96</v>
      </c>
      <c r="B97" s="41" t="s">
        <v>510</v>
      </c>
      <c r="C97" s="41" t="s">
        <v>658</v>
      </c>
      <c r="D97" s="163" t="s">
        <v>494</v>
      </c>
      <c r="E97" s="164">
        <v>42244</v>
      </c>
      <c r="F97" s="41" t="s">
        <v>9</v>
      </c>
      <c r="G97" s="41" t="s">
        <v>564</v>
      </c>
    </row>
    <row r="98" spans="1:7" ht="17.399999999999999">
      <c r="A98">
        <v>97</v>
      </c>
      <c r="B98" s="41" t="s">
        <v>621</v>
      </c>
      <c r="C98" s="162" t="s">
        <v>659</v>
      </c>
      <c r="D98" s="163" t="s">
        <v>222</v>
      </c>
      <c r="E98" s="164">
        <v>42253</v>
      </c>
      <c r="F98" s="183" t="s">
        <v>495</v>
      </c>
      <c r="G98" s="41" t="s">
        <v>564</v>
      </c>
    </row>
    <row r="99" spans="1:7" ht="17.399999999999999">
      <c r="A99">
        <v>98</v>
      </c>
      <c r="B99" s="41" t="s">
        <v>135</v>
      </c>
      <c r="C99" s="162" t="s">
        <v>662</v>
      </c>
      <c r="D99" s="163" t="s">
        <v>150</v>
      </c>
      <c r="E99" s="164">
        <v>42258</v>
      </c>
      <c r="F99" s="183" t="s">
        <v>495</v>
      </c>
      <c r="G99" s="41" t="s">
        <v>564</v>
      </c>
    </row>
    <row r="100" spans="1:7">
      <c r="A100">
        <v>99</v>
      </c>
      <c r="B100" s="41" t="s">
        <v>664</v>
      </c>
      <c r="C100" s="162" t="s">
        <v>665</v>
      </c>
      <c r="D100" s="163" t="s">
        <v>324</v>
      </c>
      <c r="E100" s="164">
        <v>42272</v>
      </c>
      <c r="F100" s="41" t="s">
        <v>9</v>
      </c>
      <c r="G100" s="41" t="s">
        <v>564</v>
      </c>
    </row>
    <row r="101" spans="1:7" ht="17.399999999999999">
      <c r="A101">
        <v>100</v>
      </c>
      <c r="B101" s="94" t="s">
        <v>218</v>
      </c>
      <c r="C101" s="187" t="s">
        <v>669</v>
      </c>
      <c r="D101" s="194" t="s">
        <v>133</v>
      </c>
      <c r="E101" s="111" t="s">
        <v>670</v>
      </c>
      <c r="F101" s="229" t="s">
        <v>495</v>
      </c>
      <c r="G101" s="41" t="s">
        <v>564</v>
      </c>
    </row>
    <row r="102" spans="1:7" ht="17.399999999999999">
      <c r="A102" s="42">
        <v>101</v>
      </c>
      <c r="B102" s="41" t="s">
        <v>208</v>
      </c>
      <c r="C102" s="162" t="s">
        <v>675</v>
      </c>
      <c r="D102" s="163" t="s">
        <v>879</v>
      </c>
      <c r="E102" s="164">
        <v>42293</v>
      </c>
      <c r="F102" s="183" t="s">
        <v>495</v>
      </c>
      <c r="G102" s="41" t="s">
        <v>564</v>
      </c>
    </row>
    <row r="103" spans="1:7" ht="17.399999999999999">
      <c r="A103">
        <v>102</v>
      </c>
      <c r="B103" s="94" t="s">
        <v>219</v>
      </c>
      <c r="C103" s="187" t="s">
        <v>677</v>
      </c>
      <c r="D103" s="194" t="s">
        <v>133</v>
      </c>
      <c r="E103" s="111" t="s">
        <v>678</v>
      </c>
      <c r="F103" s="229" t="s">
        <v>495</v>
      </c>
      <c r="G103" s="41" t="s">
        <v>564</v>
      </c>
    </row>
    <row r="104" spans="1:7" ht="17.399999999999999">
      <c r="A104">
        <v>103</v>
      </c>
      <c r="B104" s="41" t="s">
        <v>144</v>
      </c>
      <c r="C104" s="162" t="s">
        <v>680</v>
      </c>
      <c r="D104" s="163" t="s">
        <v>133</v>
      </c>
      <c r="E104" s="164">
        <v>42308</v>
      </c>
      <c r="F104" s="183" t="s">
        <v>495</v>
      </c>
      <c r="G104" s="41" t="s">
        <v>564</v>
      </c>
    </row>
    <row r="105" spans="1:7" ht="17.399999999999999">
      <c r="A105" s="42">
        <v>104</v>
      </c>
      <c r="B105" s="41" t="s">
        <v>206</v>
      </c>
      <c r="C105" s="162" t="s">
        <v>683</v>
      </c>
      <c r="D105" s="163" t="s">
        <v>204</v>
      </c>
      <c r="E105" s="164">
        <v>42315</v>
      </c>
      <c r="F105" s="183" t="s">
        <v>495</v>
      </c>
      <c r="G105" s="41" t="s">
        <v>564</v>
      </c>
    </row>
    <row r="106" spans="1:7" ht="17.399999999999999">
      <c r="A106" s="94">
        <v>105</v>
      </c>
      <c r="B106" s="232" t="s">
        <v>542</v>
      </c>
      <c r="C106" s="244" t="s">
        <v>684</v>
      </c>
      <c r="D106" s="194" t="s">
        <v>544</v>
      </c>
      <c r="E106" s="111">
        <v>42322</v>
      </c>
      <c r="F106" s="208" t="s">
        <v>496</v>
      </c>
      <c r="G106" s="41" t="s">
        <v>277</v>
      </c>
    </row>
    <row r="107" spans="1:7" ht="17.399999999999999">
      <c r="A107" s="94">
        <v>106</v>
      </c>
      <c r="B107" s="94" t="s">
        <v>688</v>
      </c>
      <c r="C107" s="244" t="s">
        <v>689</v>
      </c>
      <c r="D107" s="194" t="s">
        <v>133</v>
      </c>
      <c r="E107" s="111">
        <v>42329</v>
      </c>
      <c r="F107" s="208" t="s">
        <v>496</v>
      </c>
      <c r="G107" s="41" t="s">
        <v>564</v>
      </c>
    </row>
    <row r="108" spans="1:7" ht="17.399999999999999">
      <c r="A108" s="41">
        <v>107</v>
      </c>
      <c r="B108" s="41" t="s">
        <v>142</v>
      </c>
      <c r="C108" s="243" t="s">
        <v>693</v>
      </c>
      <c r="D108" s="163" t="s">
        <v>155</v>
      </c>
      <c r="E108" s="164">
        <v>42337</v>
      </c>
      <c r="F108" s="183" t="s">
        <v>495</v>
      </c>
      <c r="G108" s="41" t="s">
        <v>564</v>
      </c>
    </row>
    <row r="109" spans="1:7" ht="17.399999999999999">
      <c r="A109" s="41">
        <v>108</v>
      </c>
      <c r="B109" s="41" t="s">
        <v>139</v>
      </c>
      <c r="C109" s="248" t="s">
        <v>695</v>
      </c>
      <c r="D109" s="163" t="s">
        <v>133</v>
      </c>
      <c r="E109" s="164">
        <v>42344</v>
      </c>
      <c r="F109" s="183" t="s">
        <v>495</v>
      </c>
      <c r="G109" s="41" t="s">
        <v>564</v>
      </c>
    </row>
    <row r="110" spans="1:7" ht="17.399999999999999">
      <c r="A110" s="41">
        <v>109</v>
      </c>
      <c r="B110" s="41" t="s">
        <v>697</v>
      </c>
      <c r="C110" s="248" t="s">
        <v>698</v>
      </c>
      <c r="D110" s="163" t="s">
        <v>699</v>
      </c>
      <c r="E110" s="164">
        <v>42349</v>
      </c>
      <c r="F110" s="198" t="s">
        <v>496</v>
      </c>
      <c r="G110" s="41" t="s">
        <v>277</v>
      </c>
    </row>
    <row r="111" spans="1:7" ht="17.399999999999999">
      <c r="A111" s="41">
        <v>110</v>
      </c>
      <c r="B111" s="41" t="s">
        <v>704</v>
      </c>
      <c r="C111" s="243" t="s">
        <v>705</v>
      </c>
      <c r="D111" s="163" t="s">
        <v>133</v>
      </c>
      <c r="E111" s="164">
        <v>42357</v>
      </c>
      <c r="F111" s="198" t="s">
        <v>496</v>
      </c>
      <c r="G111" s="41" t="s">
        <v>564</v>
      </c>
    </row>
    <row r="112" spans="1:7" ht="17.399999999999999">
      <c r="A112" s="41">
        <v>111</v>
      </c>
      <c r="B112" s="41" t="s">
        <v>1352</v>
      </c>
      <c r="C112" s="248" t="s">
        <v>708</v>
      </c>
      <c r="D112" s="163" t="s">
        <v>133</v>
      </c>
      <c r="E112" s="164">
        <v>42062</v>
      </c>
      <c r="F112" s="183" t="s">
        <v>495</v>
      </c>
      <c r="G112" s="41" t="s">
        <v>564</v>
      </c>
    </row>
    <row r="113" spans="1:7" ht="17.399999999999999">
      <c r="A113" s="41">
        <v>112</v>
      </c>
      <c r="B113" s="41" t="s">
        <v>1353</v>
      </c>
      <c r="C113" s="173" t="s">
        <v>710</v>
      </c>
      <c r="D113" s="163" t="s">
        <v>118</v>
      </c>
      <c r="E113" s="164">
        <v>42372</v>
      </c>
      <c r="F113" s="183" t="s">
        <v>495</v>
      </c>
      <c r="G113" s="41" t="s">
        <v>564</v>
      </c>
    </row>
    <row r="114" spans="1:7" ht="17.399999999999999">
      <c r="A114" s="41">
        <v>113</v>
      </c>
      <c r="B114" s="41" t="s">
        <v>712</v>
      </c>
      <c r="C114" s="248" t="s">
        <v>713</v>
      </c>
      <c r="D114" s="163" t="s">
        <v>714</v>
      </c>
      <c r="E114" s="164">
        <v>42385</v>
      </c>
      <c r="F114" s="198" t="s">
        <v>496</v>
      </c>
      <c r="G114" s="41" t="s">
        <v>277</v>
      </c>
    </row>
    <row r="115" spans="1:7" ht="17.399999999999999">
      <c r="A115" s="41">
        <v>114</v>
      </c>
      <c r="B115" s="41" t="s">
        <v>545</v>
      </c>
      <c r="C115" s="173" t="s">
        <v>717</v>
      </c>
      <c r="D115" s="163" t="s">
        <v>133</v>
      </c>
      <c r="E115" s="164">
        <v>42392</v>
      </c>
      <c r="F115" s="198" t="s">
        <v>496</v>
      </c>
      <c r="G115" s="41" t="s">
        <v>277</v>
      </c>
    </row>
    <row r="116" spans="1:7" ht="17.399999999999999">
      <c r="A116" s="41">
        <v>115</v>
      </c>
      <c r="B116" s="41" t="s">
        <v>223</v>
      </c>
      <c r="C116" s="173" t="s">
        <v>721</v>
      </c>
      <c r="D116" s="163" t="s">
        <v>133</v>
      </c>
      <c r="E116" s="164">
        <v>42399</v>
      </c>
      <c r="F116" s="183" t="s">
        <v>495</v>
      </c>
      <c r="G116" s="41" t="s">
        <v>277</v>
      </c>
    </row>
    <row r="117" spans="1:7" ht="17.399999999999999">
      <c r="A117" s="41">
        <v>116</v>
      </c>
      <c r="B117" s="41" t="s">
        <v>145</v>
      </c>
      <c r="C117" s="251" t="s">
        <v>749</v>
      </c>
      <c r="D117" s="163" t="s">
        <v>579</v>
      </c>
      <c r="E117" s="164">
        <v>42412</v>
      </c>
      <c r="F117" s="183" t="s">
        <v>495</v>
      </c>
      <c r="G117" s="41" t="s">
        <v>277</v>
      </c>
    </row>
    <row r="118" spans="1:7" ht="17.399999999999999">
      <c r="A118" s="41">
        <v>117</v>
      </c>
      <c r="B118" s="41" t="s">
        <v>132</v>
      </c>
      <c r="C118" s="251" t="s">
        <v>751</v>
      </c>
      <c r="D118" s="163" t="s">
        <v>133</v>
      </c>
      <c r="E118" s="164">
        <v>42420</v>
      </c>
      <c r="F118" s="183" t="s">
        <v>495</v>
      </c>
      <c r="G118" s="41" t="s">
        <v>277</v>
      </c>
    </row>
    <row r="119" spans="1:7" ht="17.399999999999999">
      <c r="A119" s="41">
        <v>118</v>
      </c>
      <c r="B119" s="41" t="s">
        <v>221</v>
      </c>
      <c r="C119" s="173" t="s">
        <v>754</v>
      </c>
      <c r="D119" s="163" t="s">
        <v>133</v>
      </c>
      <c r="E119" s="164">
        <v>42428</v>
      </c>
      <c r="F119" s="183" t="s">
        <v>495</v>
      </c>
      <c r="G119" s="41" t="s">
        <v>277</v>
      </c>
    </row>
    <row r="120" spans="1:7" ht="17.399999999999999">
      <c r="A120" s="94">
        <v>119</v>
      </c>
      <c r="B120" s="232" t="s">
        <v>210</v>
      </c>
      <c r="C120" s="252" t="s">
        <v>760</v>
      </c>
      <c r="D120" s="194" t="s">
        <v>1716</v>
      </c>
      <c r="E120" s="111">
        <v>42433</v>
      </c>
      <c r="F120" s="229" t="s">
        <v>495</v>
      </c>
      <c r="G120" s="41" t="s">
        <v>277</v>
      </c>
    </row>
    <row r="121" spans="1:7" ht="17.399999999999999">
      <c r="A121" s="41">
        <v>120</v>
      </c>
      <c r="B121" s="41" t="s">
        <v>141</v>
      </c>
      <c r="C121" s="251" t="s">
        <v>761</v>
      </c>
      <c r="D121" s="163" t="s">
        <v>831</v>
      </c>
      <c r="E121" s="164">
        <v>42454</v>
      </c>
      <c r="F121" s="183" t="s">
        <v>495</v>
      </c>
      <c r="G121" s="41" t="s">
        <v>178</v>
      </c>
    </row>
    <row r="122" spans="1:7" ht="17.399999999999999">
      <c r="A122" s="41">
        <v>121</v>
      </c>
      <c r="B122" s="232" t="s">
        <v>136</v>
      </c>
      <c r="C122" s="252" t="s">
        <v>763</v>
      </c>
      <c r="D122" s="194" t="s">
        <v>151</v>
      </c>
      <c r="E122" s="111">
        <v>42461</v>
      </c>
      <c r="F122" s="229" t="s">
        <v>495</v>
      </c>
      <c r="G122" s="41" t="s">
        <v>178</v>
      </c>
    </row>
    <row r="123" spans="1:7" ht="17.399999999999999">
      <c r="A123" s="41">
        <v>122</v>
      </c>
      <c r="B123" s="41" t="s">
        <v>567</v>
      </c>
      <c r="C123" s="251" t="s">
        <v>764</v>
      </c>
      <c r="D123" s="163" t="s">
        <v>133</v>
      </c>
      <c r="E123" s="164">
        <v>42468</v>
      </c>
      <c r="F123" s="183" t="s">
        <v>495</v>
      </c>
      <c r="G123" s="41" t="s">
        <v>277</v>
      </c>
    </row>
    <row r="124" spans="1:7" ht="17.399999999999999">
      <c r="A124" s="94">
        <v>123</v>
      </c>
      <c r="B124" s="41" t="s">
        <v>137</v>
      </c>
      <c r="C124" s="251" t="s">
        <v>765</v>
      </c>
      <c r="D124" s="163" t="s">
        <v>133</v>
      </c>
      <c r="E124" s="164">
        <v>42476</v>
      </c>
      <c r="F124" s="183" t="s">
        <v>495</v>
      </c>
      <c r="G124" s="41" t="s">
        <v>178</v>
      </c>
    </row>
    <row r="125" spans="1:7" ht="17.399999999999999">
      <c r="A125" s="41">
        <v>124</v>
      </c>
      <c r="B125" s="41" t="s">
        <v>138</v>
      </c>
      <c r="C125" s="251" t="s">
        <v>766</v>
      </c>
      <c r="D125" s="163" t="s">
        <v>152</v>
      </c>
      <c r="E125" s="164">
        <v>42489</v>
      </c>
      <c r="F125" s="183" t="s">
        <v>495</v>
      </c>
      <c r="G125" s="41" t="s">
        <v>178</v>
      </c>
    </row>
    <row r="126" spans="1:7" ht="17.399999999999999">
      <c r="A126" s="41">
        <v>125</v>
      </c>
      <c r="B126" s="41" t="s">
        <v>211</v>
      </c>
      <c r="C126" s="251" t="s">
        <v>791</v>
      </c>
      <c r="D126" s="163" t="s">
        <v>133</v>
      </c>
      <c r="E126" s="164">
        <v>42497</v>
      </c>
      <c r="F126" s="183" t="s">
        <v>495</v>
      </c>
      <c r="G126" s="41" t="s">
        <v>277</v>
      </c>
    </row>
    <row r="127" spans="1:7">
      <c r="A127" s="41">
        <v>126</v>
      </c>
      <c r="B127" s="41" t="s">
        <v>795</v>
      </c>
      <c r="C127" s="251" t="s">
        <v>817</v>
      </c>
      <c r="D127" s="163" t="s">
        <v>796</v>
      </c>
      <c r="E127" s="164">
        <v>42587</v>
      </c>
      <c r="F127" s="41" t="s">
        <v>9</v>
      </c>
      <c r="G127" s="41" t="s">
        <v>819</v>
      </c>
    </row>
    <row r="128" spans="1:7">
      <c r="A128" s="41">
        <v>127</v>
      </c>
      <c r="B128" s="41" t="s">
        <v>141</v>
      </c>
      <c r="C128" s="251" t="s">
        <v>829</v>
      </c>
      <c r="D128" s="163" t="s">
        <v>797</v>
      </c>
      <c r="E128" s="164">
        <v>42601</v>
      </c>
      <c r="F128" s="41" t="s">
        <v>9</v>
      </c>
      <c r="G128" s="41" t="s">
        <v>838</v>
      </c>
    </row>
    <row r="129" spans="1:7">
      <c r="A129" s="41">
        <v>128</v>
      </c>
      <c r="B129" s="41" t="s">
        <v>1352</v>
      </c>
      <c r="C129" s="173" t="s">
        <v>830</v>
      </c>
      <c r="D129" s="163" t="s">
        <v>133</v>
      </c>
      <c r="E129" s="164">
        <v>42608</v>
      </c>
      <c r="F129" s="41" t="s">
        <v>9</v>
      </c>
      <c r="G129" s="41" t="s">
        <v>564</v>
      </c>
    </row>
    <row r="130" spans="1:7" ht="17.399999999999999">
      <c r="A130" s="41">
        <v>129</v>
      </c>
      <c r="B130" s="41" t="s">
        <v>206</v>
      </c>
      <c r="C130" s="41" t="s">
        <v>836</v>
      </c>
      <c r="D130" s="163" t="s">
        <v>204</v>
      </c>
      <c r="E130" s="164">
        <v>42615</v>
      </c>
      <c r="F130" s="183" t="s">
        <v>495</v>
      </c>
      <c r="G130" s="41" t="s">
        <v>564</v>
      </c>
    </row>
    <row r="131" spans="1:7" ht="17.399999999999999">
      <c r="A131" s="41">
        <v>130</v>
      </c>
      <c r="B131" s="41" t="s">
        <v>135</v>
      </c>
      <c r="C131" s="243" t="s">
        <v>833</v>
      </c>
      <c r="D131" s="163" t="s">
        <v>150</v>
      </c>
      <c r="E131" s="164">
        <v>42622</v>
      </c>
      <c r="F131" s="183" t="s">
        <v>495</v>
      </c>
      <c r="G131" s="41" t="s">
        <v>564</v>
      </c>
    </row>
    <row r="132" spans="1:7" ht="17.399999999999999">
      <c r="A132" s="41">
        <v>131</v>
      </c>
      <c r="B132" s="41" t="s">
        <v>144</v>
      </c>
      <c r="C132" s="41" t="s">
        <v>832</v>
      </c>
      <c r="D132" s="163" t="s">
        <v>133</v>
      </c>
      <c r="E132" s="164">
        <v>42637</v>
      </c>
      <c r="F132" s="183" t="s">
        <v>495</v>
      </c>
      <c r="G132" s="41" t="s">
        <v>178</v>
      </c>
    </row>
    <row r="133" spans="1:7" ht="17.399999999999999">
      <c r="A133" s="41">
        <v>132</v>
      </c>
      <c r="B133" s="41" t="s">
        <v>141</v>
      </c>
      <c r="C133" s="41" t="s">
        <v>846</v>
      </c>
      <c r="D133" s="163" t="s">
        <v>831</v>
      </c>
      <c r="E133" s="164">
        <v>42644</v>
      </c>
      <c r="F133" s="291" t="s">
        <v>495</v>
      </c>
      <c r="G133" s="41" t="s">
        <v>178</v>
      </c>
    </row>
    <row r="134" spans="1:7" ht="17.399999999999999">
      <c r="A134" s="41">
        <v>133</v>
      </c>
      <c r="B134" s="41" t="s">
        <v>567</v>
      </c>
      <c r="C134" s="41" t="s">
        <v>850</v>
      </c>
      <c r="D134" s="163" t="s">
        <v>133</v>
      </c>
      <c r="E134" s="164">
        <v>42651</v>
      </c>
      <c r="F134" s="291" t="s">
        <v>495</v>
      </c>
      <c r="G134" s="41" t="s">
        <v>564</v>
      </c>
    </row>
    <row r="135" spans="1:7" ht="17.399999999999999">
      <c r="A135" s="41">
        <v>134</v>
      </c>
      <c r="B135" s="41" t="s">
        <v>839</v>
      </c>
      <c r="C135" s="41" t="s">
        <v>851</v>
      </c>
      <c r="D135" s="163" t="s">
        <v>840</v>
      </c>
      <c r="E135" s="164">
        <v>42658</v>
      </c>
      <c r="F135" s="290" t="s">
        <v>810</v>
      </c>
      <c r="G135" s="41" t="s">
        <v>564</v>
      </c>
    </row>
    <row r="136" spans="1:7" ht="17.399999999999999">
      <c r="A136" s="41">
        <v>135</v>
      </c>
      <c r="B136" s="41" t="s">
        <v>132</v>
      </c>
      <c r="C136" s="249" t="s">
        <v>852</v>
      </c>
      <c r="D136" s="163" t="s">
        <v>133</v>
      </c>
      <c r="E136" s="164">
        <v>42666</v>
      </c>
      <c r="F136" s="290" t="s">
        <v>810</v>
      </c>
      <c r="G136" s="41" t="s">
        <v>564</v>
      </c>
    </row>
    <row r="137" spans="1:7" ht="17.399999999999999">
      <c r="A137" s="41">
        <v>136</v>
      </c>
      <c r="B137" s="41" t="s">
        <v>136</v>
      </c>
      <c r="C137" s="41" t="s">
        <v>855</v>
      </c>
      <c r="D137" s="163" t="s">
        <v>151</v>
      </c>
      <c r="E137" s="164">
        <v>42671</v>
      </c>
      <c r="F137" s="183" t="s">
        <v>495</v>
      </c>
      <c r="G137" s="41" t="s">
        <v>564</v>
      </c>
    </row>
    <row r="138" spans="1:7" ht="17.399999999999999">
      <c r="A138" s="41">
        <v>137</v>
      </c>
      <c r="B138" s="41" t="s">
        <v>221</v>
      </c>
      <c r="C138" s="173" t="s">
        <v>858</v>
      </c>
      <c r="D138" s="163" t="s">
        <v>133</v>
      </c>
      <c r="E138" s="164">
        <v>42679</v>
      </c>
      <c r="F138" s="183" t="s">
        <v>495</v>
      </c>
      <c r="G138" s="41" t="s">
        <v>564</v>
      </c>
    </row>
    <row r="139" spans="1:7" ht="17.399999999999999">
      <c r="A139" s="41">
        <v>138</v>
      </c>
      <c r="B139" s="41" t="s">
        <v>218</v>
      </c>
      <c r="C139" s="41" t="s">
        <v>861</v>
      </c>
      <c r="D139" s="163" t="s">
        <v>133</v>
      </c>
      <c r="E139" s="164">
        <v>42707</v>
      </c>
      <c r="F139" s="183" t="s">
        <v>495</v>
      </c>
      <c r="G139" s="41" t="s">
        <v>178</v>
      </c>
    </row>
    <row r="140" spans="1:7" ht="17.399999999999999">
      <c r="A140" s="41">
        <v>139</v>
      </c>
      <c r="B140" s="41" t="s">
        <v>864</v>
      </c>
      <c r="C140" s="173" t="s">
        <v>865</v>
      </c>
      <c r="D140" s="163" t="s">
        <v>133</v>
      </c>
      <c r="E140" s="164">
        <v>42714</v>
      </c>
      <c r="F140" s="290" t="s">
        <v>810</v>
      </c>
      <c r="G140" s="41" t="s">
        <v>178</v>
      </c>
    </row>
    <row r="141" spans="1:7" ht="17.399999999999999">
      <c r="A141" s="41">
        <v>140</v>
      </c>
      <c r="B141" s="41" t="s">
        <v>866</v>
      </c>
      <c r="C141" s="41" t="s">
        <v>867</v>
      </c>
      <c r="D141" s="163" t="s">
        <v>377</v>
      </c>
      <c r="E141" s="164" t="s">
        <v>868</v>
      </c>
      <c r="F141" s="301" t="s">
        <v>810</v>
      </c>
      <c r="G141" s="41" t="s">
        <v>564</v>
      </c>
    </row>
    <row r="142" spans="1:7" ht="17.399999999999999">
      <c r="A142" s="41">
        <v>141</v>
      </c>
      <c r="B142" s="41" t="s">
        <v>1353</v>
      </c>
      <c r="C142" s="243" t="s">
        <v>874</v>
      </c>
      <c r="D142" s="163" t="s">
        <v>118</v>
      </c>
      <c r="E142" s="164">
        <v>42727</v>
      </c>
      <c r="F142" s="183" t="s">
        <v>495</v>
      </c>
      <c r="G142" s="41" t="s">
        <v>564</v>
      </c>
    </row>
    <row r="143" spans="1:7" ht="17.399999999999999">
      <c r="A143" s="41">
        <v>142</v>
      </c>
      <c r="B143" s="41" t="s">
        <v>219</v>
      </c>
      <c r="C143" s="41" t="s">
        <v>875</v>
      </c>
      <c r="D143" s="163" t="s">
        <v>133</v>
      </c>
      <c r="E143" s="164">
        <v>42735</v>
      </c>
      <c r="F143" s="183" t="s">
        <v>495</v>
      </c>
      <c r="G143" s="41" t="s">
        <v>564</v>
      </c>
    </row>
    <row r="144" spans="1:7" ht="17.399999999999999">
      <c r="A144" s="41">
        <v>143</v>
      </c>
      <c r="B144" s="41" t="s">
        <v>145</v>
      </c>
      <c r="C144" s="41" t="s">
        <v>876</v>
      </c>
      <c r="D144" s="163" t="s">
        <v>579</v>
      </c>
      <c r="E144" s="302">
        <v>42741</v>
      </c>
      <c r="F144" s="183" t="s">
        <v>495</v>
      </c>
      <c r="G144" s="41" t="s">
        <v>564</v>
      </c>
    </row>
    <row r="145" spans="1:7" ht="17.399999999999999">
      <c r="A145" s="41">
        <v>144</v>
      </c>
      <c r="B145" s="41" t="s">
        <v>208</v>
      </c>
      <c r="C145" s="41" t="s">
        <v>878</v>
      </c>
      <c r="D145" s="163" t="s">
        <v>879</v>
      </c>
      <c r="E145" s="164">
        <v>42749</v>
      </c>
      <c r="F145" s="301" t="s">
        <v>810</v>
      </c>
      <c r="G145" s="41" t="s">
        <v>880</v>
      </c>
    </row>
    <row r="146" spans="1:7" ht="17.399999999999999">
      <c r="A146" s="41">
        <v>145</v>
      </c>
      <c r="B146" s="41" t="s">
        <v>882</v>
      </c>
      <c r="C146" s="41" t="s">
        <v>883</v>
      </c>
      <c r="D146" s="163" t="s">
        <v>133</v>
      </c>
      <c r="E146" s="164">
        <v>42757</v>
      </c>
      <c r="F146" s="301" t="s">
        <v>810</v>
      </c>
      <c r="G146" s="41" t="s">
        <v>674</v>
      </c>
    </row>
    <row r="147" spans="1:7" ht="17.399999999999999">
      <c r="A147" s="41">
        <v>146</v>
      </c>
      <c r="B147" s="41" t="s">
        <v>885</v>
      </c>
      <c r="C147" s="173" t="s">
        <v>618</v>
      </c>
      <c r="D147" s="163" t="s">
        <v>133</v>
      </c>
      <c r="E147" s="164">
        <v>42776</v>
      </c>
      <c r="F147" s="183" t="s">
        <v>495</v>
      </c>
      <c r="G147" s="41" t="s">
        <v>178</v>
      </c>
    </row>
    <row r="148" spans="1:7" ht="17.399999999999999">
      <c r="A148" s="41">
        <v>147</v>
      </c>
      <c r="B148" s="94" t="s">
        <v>142</v>
      </c>
      <c r="C148" s="94" t="s">
        <v>889</v>
      </c>
      <c r="D148" s="222" t="s">
        <v>155</v>
      </c>
      <c r="E148" s="223">
        <v>42783</v>
      </c>
      <c r="F148" s="224" t="s">
        <v>495</v>
      </c>
      <c r="G148" s="41" t="s">
        <v>819</v>
      </c>
    </row>
    <row r="149" spans="1:7" ht="17.399999999999999">
      <c r="A149" s="41">
        <v>148</v>
      </c>
      <c r="B149" s="41" t="s">
        <v>137</v>
      </c>
      <c r="C149" s="249" t="s">
        <v>892</v>
      </c>
      <c r="D149" s="163" t="s">
        <v>133</v>
      </c>
      <c r="E149" s="164">
        <v>42792</v>
      </c>
      <c r="F149" s="183" t="s">
        <v>495</v>
      </c>
      <c r="G149" s="41" t="s">
        <v>893</v>
      </c>
    </row>
    <row r="150" spans="1:7" ht="17.399999999999999">
      <c r="A150" s="41">
        <v>149</v>
      </c>
      <c r="B150" s="232" t="s">
        <v>208</v>
      </c>
      <c r="C150" s="232" t="s">
        <v>899</v>
      </c>
      <c r="D150" s="194" t="s">
        <v>879</v>
      </c>
      <c r="E150" s="111">
        <v>42797</v>
      </c>
      <c r="F150" s="229" t="s">
        <v>495</v>
      </c>
      <c r="G150" s="41" t="s">
        <v>893</v>
      </c>
    </row>
    <row r="151" spans="1:7" ht="17.399999999999999">
      <c r="A151" s="41">
        <v>150</v>
      </c>
      <c r="B151" s="41" t="s">
        <v>210</v>
      </c>
      <c r="C151" s="249" t="s">
        <v>904</v>
      </c>
      <c r="D151" s="163" t="s">
        <v>905</v>
      </c>
      <c r="E151" s="164">
        <v>42805</v>
      </c>
      <c r="F151" s="183" t="s">
        <v>495</v>
      </c>
      <c r="G151" s="41" t="s">
        <v>178</v>
      </c>
    </row>
    <row r="152" spans="1:7" ht="17.399999999999999">
      <c r="A152" s="41">
        <v>151</v>
      </c>
      <c r="B152" s="232" t="s">
        <v>223</v>
      </c>
      <c r="C152" s="232" t="s">
        <v>910</v>
      </c>
      <c r="D152" s="194" t="s">
        <v>133</v>
      </c>
      <c r="E152" s="111">
        <v>42819</v>
      </c>
      <c r="F152" s="229" t="s">
        <v>495</v>
      </c>
      <c r="G152" s="41" t="s">
        <v>893</v>
      </c>
    </row>
    <row r="153" spans="1:7" ht="17.399999999999999">
      <c r="A153" s="41">
        <v>152</v>
      </c>
      <c r="B153" s="41" t="s">
        <v>132</v>
      </c>
      <c r="C153" s="249" t="s">
        <v>913</v>
      </c>
      <c r="D153" s="163" t="s">
        <v>133</v>
      </c>
      <c r="E153" s="164">
        <v>42826</v>
      </c>
      <c r="F153" s="183" t="s">
        <v>495</v>
      </c>
      <c r="G153" s="41" t="s">
        <v>564</v>
      </c>
    </row>
    <row r="154" spans="1:7" ht="17.399999999999999">
      <c r="A154" s="41">
        <v>153</v>
      </c>
      <c r="B154" s="232" t="s">
        <v>211</v>
      </c>
      <c r="C154" s="232" t="s">
        <v>916</v>
      </c>
      <c r="D154" s="194" t="s">
        <v>133</v>
      </c>
      <c r="E154" s="111">
        <v>42833</v>
      </c>
      <c r="F154" s="229" t="s">
        <v>495</v>
      </c>
      <c r="G154" s="41" t="s">
        <v>564</v>
      </c>
    </row>
    <row r="155" spans="1:7" ht="17.399999999999999">
      <c r="A155" s="41">
        <v>154</v>
      </c>
      <c r="B155" s="41" t="s">
        <v>138</v>
      </c>
      <c r="C155" s="41" t="s">
        <v>920</v>
      </c>
      <c r="D155" s="163" t="s">
        <v>152</v>
      </c>
      <c r="E155" s="164">
        <v>42839</v>
      </c>
      <c r="F155" s="183" t="s">
        <v>495</v>
      </c>
      <c r="G155" s="41" t="s">
        <v>893</v>
      </c>
    </row>
    <row r="156" spans="1:7" ht="17.399999999999999">
      <c r="A156" s="41">
        <v>155</v>
      </c>
      <c r="B156" s="41" t="s">
        <v>621</v>
      </c>
      <c r="C156" s="41" t="s">
        <v>921</v>
      </c>
      <c r="D156" s="163" t="s">
        <v>222</v>
      </c>
      <c r="E156" s="164">
        <v>42853</v>
      </c>
      <c r="F156" s="183" t="s">
        <v>495</v>
      </c>
      <c r="G156" s="41" t="s">
        <v>922</v>
      </c>
    </row>
    <row r="157" spans="1:7" ht="17.399999999999999">
      <c r="A157" s="41">
        <v>156</v>
      </c>
      <c r="B157" s="41" t="s">
        <v>1352</v>
      </c>
      <c r="C157" s="173" t="s">
        <v>923</v>
      </c>
      <c r="D157" s="163" t="s">
        <v>133</v>
      </c>
      <c r="E157" s="164">
        <v>42861</v>
      </c>
      <c r="F157" s="183" t="s">
        <v>495</v>
      </c>
      <c r="G157" s="41" t="s">
        <v>564</v>
      </c>
    </row>
    <row r="158" spans="1:7">
      <c r="A158" s="41">
        <v>157</v>
      </c>
      <c r="B158" s="41" t="s">
        <v>1353</v>
      </c>
      <c r="C158" s="249" t="s">
        <v>931</v>
      </c>
      <c r="D158" s="163" t="s">
        <v>118</v>
      </c>
      <c r="E158" s="164">
        <v>42972</v>
      </c>
      <c r="F158" s="41" t="s">
        <v>9</v>
      </c>
      <c r="G158" s="41" t="s">
        <v>922</v>
      </c>
    </row>
    <row r="159" spans="1:7" ht="17.399999999999999">
      <c r="A159" s="41">
        <v>158</v>
      </c>
      <c r="B159" s="41" t="s">
        <v>206</v>
      </c>
      <c r="C159" s="41" t="s">
        <v>200</v>
      </c>
      <c r="D159" s="163" t="s">
        <v>204</v>
      </c>
      <c r="E159" s="164">
        <v>42980</v>
      </c>
      <c r="F159" s="183" t="s">
        <v>933</v>
      </c>
      <c r="G159" s="41" t="s">
        <v>922</v>
      </c>
    </row>
    <row r="160" spans="1:7" ht="17.399999999999999">
      <c r="A160" s="41">
        <v>159</v>
      </c>
      <c r="B160" s="41" t="s">
        <v>218</v>
      </c>
      <c r="C160" s="173" t="s">
        <v>935</v>
      </c>
      <c r="D160" s="163" t="s">
        <v>133</v>
      </c>
      <c r="E160" s="164">
        <v>42987</v>
      </c>
      <c r="F160" s="183" t="s">
        <v>933</v>
      </c>
      <c r="G160" s="41" t="s">
        <v>922</v>
      </c>
    </row>
    <row r="161" spans="1:7" ht="17.399999999999999">
      <c r="A161" s="41">
        <v>160</v>
      </c>
      <c r="B161" s="41" t="s">
        <v>936</v>
      </c>
      <c r="C161" s="41" t="s">
        <v>937</v>
      </c>
      <c r="D161" s="163" t="s">
        <v>938</v>
      </c>
      <c r="E161" s="164">
        <v>42994</v>
      </c>
      <c r="F161" s="183" t="s">
        <v>933</v>
      </c>
      <c r="G161" s="41" t="s">
        <v>922</v>
      </c>
    </row>
    <row r="162" spans="1:7" ht="17.399999999999999">
      <c r="A162" s="41">
        <v>161</v>
      </c>
      <c r="B162" s="41" t="s">
        <v>939</v>
      </c>
      <c r="C162" s="41" t="s">
        <v>940</v>
      </c>
      <c r="D162" s="163" t="s">
        <v>941</v>
      </c>
      <c r="E162" s="164">
        <v>43001</v>
      </c>
      <c r="F162" s="183" t="s">
        <v>933</v>
      </c>
      <c r="G162" s="41" t="s">
        <v>922</v>
      </c>
    </row>
    <row r="163" spans="1:7" ht="17.399999999999999">
      <c r="A163" s="41">
        <v>162</v>
      </c>
      <c r="B163" s="41" t="s">
        <v>137</v>
      </c>
      <c r="C163" s="41" t="s">
        <v>942</v>
      </c>
      <c r="D163" s="163" t="s">
        <v>133</v>
      </c>
      <c r="E163" s="164">
        <v>43008</v>
      </c>
      <c r="F163" s="183" t="s">
        <v>933</v>
      </c>
      <c r="G163" s="41" t="s">
        <v>922</v>
      </c>
    </row>
    <row r="164" spans="1:7" ht="17.399999999999999">
      <c r="A164" s="41">
        <v>163</v>
      </c>
      <c r="B164" s="41" t="s">
        <v>136</v>
      </c>
      <c r="C164" s="249" t="s">
        <v>258</v>
      </c>
      <c r="D164" s="163" t="s">
        <v>151</v>
      </c>
      <c r="E164" s="164">
        <v>43014</v>
      </c>
      <c r="F164" s="183" t="s">
        <v>933</v>
      </c>
      <c r="G164" s="94" t="s">
        <v>922</v>
      </c>
    </row>
    <row r="165" spans="1:7" ht="17.399999999999999">
      <c r="A165" s="41">
        <v>164</v>
      </c>
      <c r="B165" s="41" t="s">
        <v>944</v>
      </c>
      <c r="C165" s="41" t="s">
        <v>920</v>
      </c>
      <c r="D165" s="163" t="s">
        <v>945</v>
      </c>
      <c r="E165" s="164">
        <v>43021</v>
      </c>
      <c r="F165" s="198" t="s">
        <v>496</v>
      </c>
      <c r="G165" s="41" t="s">
        <v>838</v>
      </c>
    </row>
    <row r="166" spans="1:7" ht="17.399999999999999">
      <c r="A166" s="41">
        <v>165</v>
      </c>
      <c r="B166" s="41" t="s">
        <v>946</v>
      </c>
      <c r="C166" s="41" t="s">
        <v>947</v>
      </c>
      <c r="D166" s="163" t="s">
        <v>133</v>
      </c>
      <c r="E166" s="164">
        <v>43029</v>
      </c>
      <c r="F166" s="198" t="s">
        <v>496</v>
      </c>
      <c r="G166" s="94" t="s">
        <v>922</v>
      </c>
    </row>
    <row r="167" spans="1:7" ht="17.399999999999999">
      <c r="A167" s="41">
        <v>166</v>
      </c>
      <c r="B167" s="41" t="s">
        <v>949</v>
      </c>
      <c r="C167" s="41" t="s">
        <v>950</v>
      </c>
      <c r="D167" s="163" t="s">
        <v>133</v>
      </c>
      <c r="E167" s="164">
        <v>43036</v>
      </c>
      <c r="F167" s="183" t="s">
        <v>933</v>
      </c>
      <c r="G167" s="94" t="s">
        <v>922</v>
      </c>
    </row>
    <row r="168" spans="1:7" ht="17.399999999999999">
      <c r="A168" s="41">
        <v>167</v>
      </c>
      <c r="B168" s="41" t="s">
        <v>621</v>
      </c>
      <c r="C168" s="41" t="s">
        <v>952</v>
      </c>
      <c r="D168" s="163" t="s">
        <v>222</v>
      </c>
      <c r="E168" s="164">
        <v>43043</v>
      </c>
      <c r="F168" s="183" t="s">
        <v>933</v>
      </c>
      <c r="G168" s="94" t="s">
        <v>922</v>
      </c>
    </row>
    <row r="169" spans="1:7" ht="17.399999999999999">
      <c r="A169" s="41">
        <v>168</v>
      </c>
      <c r="B169" s="41" t="s">
        <v>223</v>
      </c>
      <c r="C169" s="41" t="s">
        <v>953</v>
      </c>
      <c r="D169" s="163" t="s">
        <v>133</v>
      </c>
      <c r="E169" s="164">
        <v>43065</v>
      </c>
      <c r="F169" s="183" t="s">
        <v>933</v>
      </c>
      <c r="G169" s="41" t="s">
        <v>838</v>
      </c>
    </row>
    <row r="170" spans="1:7" ht="17.399999999999999">
      <c r="A170" s="41">
        <v>169</v>
      </c>
      <c r="B170" s="41" t="s">
        <v>132</v>
      </c>
      <c r="C170" s="249" t="s">
        <v>954</v>
      </c>
      <c r="D170" s="163" t="s">
        <v>133</v>
      </c>
      <c r="E170" s="164">
        <v>43071</v>
      </c>
      <c r="F170" s="183" t="s">
        <v>933</v>
      </c>
      <c r="G170" s="41" t="s">
        <v>564</v>
      </c>
    </row>
    <row r="171" spans="1:7" ht="17.399999999999999">
      <c r="A171" s="41">
        <v>170</v>
      </c>
      <c r="B171" s="41" t="s">
        <v>545</v>
      </c>
      <c r="C171" s="249" t="s">
        <v>955</v>
      </c>
      <c r="D171" s="163" t="s">
        <v>133</v>
      </c>
      <c r="E171" s="164">
        <v>43078</v>
      </c>
      <c r="F171" s="198" t="s">
        <v>496</v>
      </c>
      <c r="G171" s="41" t="s">
        <v>564</v>
      </c>
    </row>
    <row r="172" spans="1:7" ht="17.399999999999999">
      <c r="A172" s="41">
        <v>171</v>
      </c>
      <c r="B172" s="41" t="s">
        <v>542</v>
      </c>
      <c r="C172" s="41" t="s">
        <v>956</v>
      </c>
      <c r="D172" s="163" t="s">
        <v>544</v>
      </c>
      <c r="E172" s="164">
        <v>43085</v>
      </c>
      <c r="F172" s="198" t="s">
        <v>496</v>
      </c>
      <c r="G172" s="41" t="s">
        <v>564</v>
      </c>
    </row>
    <row r="173" spans="1:7" ht="17.399999999999999">
      <c r="A173" s="41">
        <v>172</v>
      </c>
      <c r="B173" s="41" t="s">
        <v>1353</v>
      </c>
      <c r="C173" s="41" t="s">
        <v>958</v>
      </c>
      <c r="D173" s="163" t="s">
        <v>118</v>
      </c>
      <c r="E173" s="164">
        <v>43092</v>
      </c>
      <c r="F173" s="183" t="s">
        <v>933</v>
      </c>
      <c r="G173" s="41" t="s">
        <v>922</v>
      </c>
    </row>
    <row r="174" spans="1:7" ht="17.399999999999999">
      <c r="A174" s="41">
        <v>173</v>
      </c>
      <c r="B174" s="41" t="s">
        <v>1352</v>
      </c>
      <c r="C174" s="41" t="s">
        <v>960</v>
      </c>
      <c r="D174" s="163" t="s">
        <v>133</v>
      </c>
      <c r="E174" s="164">
        <v>43098</v>
      </c>
      <c r="F174" s="183" t="s">
        <v>933</v>
      </c>
      <c r="G174" s="94" t="s">
        <v>922</v>
      </c>
    </row>
    <row r="175" spans="1:7" ht="17.399999999999999">
      <c r="A175" s="41">
        <v>174</v>
      </c>
      <c r="B175" s="41" t="s">
        <v>567</v>
      </c>
      <c r="C175" s="41" t="s">
        <v>959</v>
      </c>
      <c r="D175" s="163" t="s">
        <v>133</v>
      </c>
      <c r="E175" s="164">
        <v>43106</v>
      </c>
      <c r="F175" s="183" t="s">
        <v>933</v>
      </c>
      <c r="G175" s="94" t="s">
        <v>922</v>
      </c>
    </row>
    <row r="176" spans="1:7" ht="17.399999999999999">
      <c r="A176" s="41">
        <v>175</v>
      </c>
      <c r="B176" s="41" t="s">
        <v>961</v>
      </c>
      <c r="C176" s="41" t="s">
        <v>962</v>
      </c>
      <c r="D176" s="163" t="s">
        <v>963</v>
      </c>
      <c r="E176" s="164">
        <v>43113</v>
      </c>
      <c r="F176" s="198" t="s">
        <v>496</v>
      </c>
      <c r="G176" s="41" t="s">
        <v>838</v>
      </c>
    </row>
    <row r="177" spans="1:7" ht="17.399999999999999">
      <c r="A177" s="41">
        <v>176</v>
      </c>
      <c r="B177" s="41" t="s">
        <v>965</v>
      </c>
      <c r="C177" s="41" t="s">
        <v>966</v>
      </c>
      <c r="D177" s="163" t="s">
        <v>133</v>
      </c>
      <c r="E177" s="164">
        <v>43120</v>
      </c>
      <c r="F177" s="198" t="s">
        <v>496</v>
      </c>
      <c r="G177" s="94" t="s">
        <v>922</v>
      </c>
    </row>
    <row r="178" spans="1:7" ht="17.399999999999999">
      <c r="A178" s="41">
        <v>177</v>
      </c>
      <c r="B178" s="41" t="s">
        <v>141</v>
      </c>
      <c r="C178" s="41" t="s">
        <v>159</v>
      </c>
      <c r="D178" s="163" t="s">
        <v>831</v>
      </c>
      <c r="E178" s="164">
        <v>43141</v>
      </c>
      <c r="F178" s="183" t="s">
        <v>933</v>
      </c>
      <c r="G178" s="41" t="s">
        <v>564</v>
      </c>
    </row>
    <row r="179" spans="1:7" ht="17.399999999999999">
      <c r="A179" s="41">
        <v>178</v>
      </c>
      <c r="B179" s="41" t="s">
        <v>208</v>
      </c>
      <c r="C179" s="249" t="s">
        <v>389</v>
      </c>
      <c r="D179" s="163" t="s">
        <v>879</v>
      </c>
      <c r="E179" s="164">
        <v>43147</v>
      </c>
      <c r="F179" s="183" t="s">
        <v>933</v>
      </c>
      <c r="G179" s="41" t="s">
        <v>564</v>
      </c>
    </row>
    <row r="180" spans="1:7" ht="17.399999999999999">
      <c r="A180" s="41">
        <v>179</v>
      </c>
      <c r="B180" s="41" t="s">
        <v>144</v>
      </c>
      <c r="C180" s="249" t="s">
        <v>968</v>
      </c>
      <c r="D180" s="163" t="s">
        <v>133</v>
      </c>
      <c r="E180" s="164">
        <v>43156</v>
      </c>
      <c r="F180" s="183" t="s">
        <v>933</v>
      </c>
      <c r="G180" s="41" t="s">
        <v>794</v>
      </c>
    </row>
    <row r="181" spans="1:7" ht="17.399999999999999">
      <c r="A181" s="41">
        <v>180</v>
      </c>
      <c r="B181" s="41" t="s">
        <v>138</v>
      </c>
      <c r="C181" s="41" t="s">
        <v>1009</v>
      </c>
      <c r="D181" s="163" t="s">
        <v>152</v>
      </c>
      <c r="E181" s="164">
        <v>43182</v>
      </c>
      <c r="F181" s="183" t="s">
        <v>933</v>
      </c>
      <c r="G181" s="41" t="s">
        <v>794</v>
      </c>
    </row>
    <row r="182" spans="1:7" ht="17.399999999999999">
      <c r="A182" s="41">
        <v>181</v>
      </c>
      <c r="B182" s="41" t="s">
        <v>145</v>
      </c>
      <c r="C182" s="41" t="s">
        <v>1104</v>
      </c>
      <c r="D182" s="163" t="s">
        <v>579</v>
      </c>
      <c r="E182" s="164">
        <v>43197</v>
      </c>
      <c r="F182" s="183" t="s">
        <v>933</v>
      </c>
      <c r="G182" s="41" t="s">
        <v>564</v>
      </c>
    </row>
    <row r="183" spans="1:7" ht="17.399999999999999">
      <c r="A183" s="41">
        <v>182</v>
      </c>
      <c r="B183" s="41" t="s">
        <v>211</v>
      </c>
      <c r="C183" s="41" t="s">
        <v>1105</v>
      </c>
      <c r="D183" s="163" t="s">
        <v>969</v>
      </c>
      <c r="E183" s="164">
        <v>43204</v>
      </c>
      <c r="F183" s="183" t="s">
        <v>933</v>
      </c>
      <c r="G183" s="41" t="s">
        <v>922</v>
      </c>
    </row>
    <row r="184" spans="1:7" ht="17.399999999999999">
      <c r="A184" s="41">
        <v>183</v>
      </c>
      <c r="B184" s="41" t="s">
        <v>139</v>
      </c>
      <c r="C184" s="41" t="s">
        <v>1106</v>
      </c>
      <c r="D184" s="163" t="s">
        <v>133</v>
      </c>
      <c r="E184" s="164">
        <v>43211</v>
      </c>
      <c r="F184" s="183" t="s">
        <v>933</v>
      </c>
      <c r="G184" s="41" t="s">
        <v>922</v>
      </c>
    </row>
    <row r="185" spans="1:7" ht="17.399999999999999">
      <c r="A185" s="41">
        <v>184</v>
      </c>
      <c r="B185" s="41" t="s">
        <v>1353</v>
      </c>
      <c r="C185" s="41" t="s">
        <v>1109</v>
      </c>
      <c r="D185" s="163" t="s">
        <v>118</v>
      </c>
      <c r="E185" s="164">
        <v>43218</v>
      </c>
      <c r="F185" s="183" t="s">
        <v>933</v>
      </c>
      <c r="G185" s="41" t="s">
        <v>922</v>
      </c>
    </row>
    <row r="186" spans="1:7">
      <c r="A186" s="41">
        <v>185</v>
      </c>
      <c r="B186" s="41" t="s">
        <v>1112</v>
      </c>
      <c r="C186" s="243" t="s">
        <v>1113</v>
      </c>
      <c r="D186" s="163" t="s">
        <v>1114</v>
      </c>
      <c r="E186" s="164">
        <v>43329</v>
      </c>
      <c r="F186" s="41" t="s">
        <v>9</v>
      </c>
      <c r="G186" s="41" t="s">
        <v>794</v>
      </c>
    </row>
    <row r="187" spans="1:7">
      <c r="A187" s="41">
        <v>186</v>
      </c>
      <c r="B187" s="41" t="s">
        <v>1353</v>
      </c>
      <c r="C187" s="249" t="s">
        <v>1124</v>
      </c>
      <c r="D187" s="163" t="s">
        <v>118</v>
      </c>
      <c r="E187" s="164">
        <v>43336</v>
      </c>
      <c r="F187" s="41" t="s">
        <v>9</v>
      </c>
      <c r="G187" s="41" t="s">
        <v>922</v>
      </c>
    </row>
    <row r="188" spans="1:7" ht="17.399999999999999">
      <c r="A188" s="41">
        <v>187</v>
      </c>
      <c r="B188" s="41" t="s">
        <v>1152</v>
      </c>
      <c r="C188" s="41" t="s">
        <v>1153</v>
      </c>
      <c r="D188" s="163" t="s">
        <v>133</v>
      </c>
      <c r="E188" s="164">
        <v>43343</v>
      </c>
      <c r="F188" s="183" t="s">
        <v>933</v>
      </c>
      <c r="G188" s="41" t="s">
        <v>922</v>
      </c>
    </row>
    <row r="189" spans="1:7" ht="17.399999999999999">
      <c r="A189" s="41">
        <v>188</v>
      </c>
      <c r="B189" s="41" t="s">
        <v>208</v>
      </c>
      <c r="C189" s="41" t="s">
        <v>1158</v>
      </c>
      <c r="D189" s="163" t="s">
        <v>879</v>
      </c>
      <c r="E189" s="164">
        <v>43351</v>
      </c>
      <c r="F189" s="183" t="s">
        <v>933</v>
      </c>
      <c r="G189" s="41" t="s">
        <v>564</v>
      </c>
    </row>
    <row r="190" spans="1:7" ht="17.399999999999999">
      <c r="A190" s="41">
        <v>189</v>
      </c>
      <c r="B190" s="41" t="s">
        <v>144</v>
      </c>
      <c r="C190" s="41" t="s">
        <v>1162</v>
      </c>
      <c r="D190" s="163" t="s">
        <v>133</v>
      </c>
      <c r="E190" s="164">
        <v>43358</v>
      </c>
      <c r="F190" s="183" t="s">
        <v>933</v>
      </c>
      <c r="G190" s="41" t="s">
        <v>564</v>
      </c>
    </row>
    <row r="191" spans="1:7" ht="17.399999999999999">
      <c r="A191" s="41">
        <v>190</v>
      </c>
      <c r="B191" s="41" t="s">
        <v>135</v>
      </c>
      <c r="C191" s="249" t="s">
        <v>1163</v>
      </c>
      <c r="D191" s="163" t="s">
        <v>150</v>
      </c>
      <c r="E191" s="164">
        <v>43365</v>
      </c>
      <c r="F191" s="183" t="s">
        <v>933</v>
      </c>
      <c r="G191" s="41" t="s">
        <v>922</v>
      </c>
    </row>
    <row r="192" spans="1:7" ht="17.399999999999999">
      <c r="A192" s="41">
        <v>191</v>
      </c>
      <c r="B192" s="41" t="s">
        <v>139</v>
      </c>
      <c r="C192" s="249" t="s">
        <v>1165</v>
      </c>
      <c r="D192" s="163" t="s">
        <v>133</v>
      </c>
      <c r="E192" s="164">
        <v>43372</v>
      </c>
      <c r="F192" s="183" t="s">
        <v>933</v>
      </c>
      <c r="G192" s="41" t="s">
        <v>922</v>
      </c>
    </row>
    <row r="193" spans="1:7" ht="17.399999999999999">
      <c r="A193" s="41">
        <v>192</v>
      </c>
      <c r="B193" s="41" t="s">
        <v>1166</v>
      </c>
      <c r="C193" s="41" t="s">
        <v>418</v>
      </c>
      <c r="D193" s="163" t="s">
        <v>152</v>
      </c>
      <c r="E193" s="164">
        <v>43378</v>
      </c>
      <c r="F193" s="183" t="s">
        <v>933</v>
      </c>
      <c r="G193" s="41" t="s">
        <v>564</v>
      </c>
    </row>
    <row r="194" spans="1:7" ht="17.399999999999999">
      <c r="A194" s="41">
        <v>193</v>
      </c>
      <c r="B194" s="41" t="s">
        <v>1170</v>
      </c>
      <c r="C194" s="41" t="s">
        <v>1171</v>
      </c>
      <c r="D194" s="163" t="s">
        <v>1172</v>
      </c>
      <c r="E194" s="164">
        <v>43386</v>
      </c>
      <c r="F194" s="198" t="s">
        <v>496</v>
      </c>
      <c r="G194" s="41" t="s">
        <v>922</v>
      </c>
    </row>
    <row r="195" spans="1:7" ht="17.399999999999999">
      <c r="A195" s="41">
        <v>194</v>
      </c>
      <c r="B195" s="41" t="s">
        <v>1174</v>
      </c>
      <c r="C195" s="41" t="s">
        <v>1175</v>
      </c>
      <c r="D195" s="163" t="s">
        <v>133</v>
      </c>
      <c r="E195" s="164">
        <v>43393</v>
      </c>
      <c r="F195" s="198" t="s">
        <v>496</v>
      </c>
      <c r="G195" s="41" t="s">
        <v>922</v>
      </c>
    </row>
    <row r="196" spans="1:7" ht="17.399999999999999">
      <c r="A196" s="41">
        <v>195</v>
      </c>
      <c r="B196" s="41" t="s">
        <v>219</v>
      </c>
      <c r="C196" s="41" t="s">
        <v>1179</v>
      </c>
      <c r="D196" s="163" t="s">
        <v>133</v>
      </c>
      <c r="E196" s="164">
        <v>43399</v>
      </c>
      <c r="F196" s="183" t="s">
        <v>933</v>
      </c>
      <c r="G196" s="41" t="s">
        <v>922</v>
      </c>
    </row>
    <row r="197" spans="1:7" ht="17.399999999999999">
      <c r="A197" s="41">
        <v>196</v>
      </c>
      <c r="B197" s="41" t="s">
        <v>621</v>
      </c>
      <c r="C197" s="41" t="s">
        <v>616</v>
      </c>
      <c r="D197" s="163" t="s">
        <v>222</v>
      </c>
      <c r="E197" s="164">
        <v>43408</v>
      </c>
      <c r="F197" s="183" t="s">
        <v>933</v>
      </c>
      <c r="G197" s="41" t="s">
        <v>1182</v>
      </c>
    </row>
    <row r="198" spans="1:7" ht="17.399999999999999">
      <c r="A198" s="41">
        <v>197</v>
      </c>
      <c r="B198" s="94" t="s">
        <v>223</v>
      </c>
      <c r="C198" s="389" t="s">
        <v>1196</v>
      </c>
      <c r="D198" s="194" t="s">
        <v>133</v>
      </c>
      <c r="E198" s="111">
        <v>43429</v>
      </c>
      <c r="F198" s="229" t="s">
        <v>933</v>
      </c>
      <c r="G198" s="41" t="s">
        <v>1182</v>
      </c>
    </row>
    <row r="199" spans="1:7" ht="17.399999999999999">
      <c r="A199" s="41">
        <v>198</v>
      </c>
      <c r="B199" s="41" t="s">
        <v>206</v>
      </c>
      <c r="C199" s="41" t="s">
        <v>1202</v>
      </c>
      <c r="D199" s="163" t="s">
        <v>204</v>
      </c>
      <c r="E199" s="164">
        <v>43434</v>
      </c>
      <c r="F199" s="183" t="s">
        <v>933</v>
      </c>
      <c r="G199" s="41" t="s">
        <v>564</v>
      </c>
    </row>
    <row r="200" spans="1:7" ht="17.399999999999999">
      <c r="A200" s="41">
        <v>199</v>
      </c>
      <c r="B200" s="41" t="s">
        <v>1205</v>
      </c>
      <c r="C200" s="41" t="s">
        <v>1206</v>
      </c>
      <c r="D200" s="163" t="s">
        <v>1207</v>
      </c>
      <c r="E200" s="164">
        <v>43442</v>
      </c>
      <c r="F200" s="198" t="s">
        <v>496</v>
      </c>
      <c r="G200" s="41" t="s">
        <v>922</v>
      </c>
    </row>
    <row r="201" spans="1:7" ht="17.399999999999999">
      <c r="A201" s="41">
        <v>200</v>
      </c>
      <c r="B201" s="41" t="s">
        <v>1208</v>
      </c>
      <c r="C201" s="41" t="s">
        <v>1209</v>
      </c>
      <c r="D201" s="163" t="s">
        <v>133</v>
      </c>
      <c r="E201" s="164">
        <v>43449</v>
      </c>
      <c r="F201" s="198" t="s">
        <v>496</v>
      </c>
      <c r="G201" s="41" t="s">
        <v>564</v>
      </c>
    </row>
    <row r="202" spans="1:7" ht="17.399999999999999">
      <c r="A202" s="41">
        <v>201</v>
      </c>
      <c r="B202" s="41" t="s">
        <v>1352</v>
      </c>
      <c r="C202" s="249" t="s">
        <v>1211</v>
      </c>
      <c r="D202" s="163" t="s">
        <v>133</v>
      </c>
      <c r="E202" s="164">
        <v>43457</v>
      </c>
      <c r="F202" s="183" t="s">
        <v>933</v>
      </c>
      <c r="G202" s="41" t="s">
        <v>922</v>
      </c>
    </row>
    <row r="203" spans="1:7" ht="17.399999999999999">
      <c r="A203" s="41">
        <v>202</v>
      </c>
      <c r="B203" s="94" t="s">
        <v>1353</v>
      </c>
      <c r="C203" s="244" t="s">
        <v>1213</v>
      </c>
      <c r="D203" s="194" t="s">
        <v>118</v>
      </c>
      <c r="E203" s="111" t="s">
        <v>1214</v>
      </c>
      <c r="F203" s="229" t="s">
        <v>933</v>
      </c>
      <c r="G203" s="41" t="s">
        <v>922</v>
      </c>
    </row>
    <row r="204" spans="1:7" ht="17.399999999999999">
      <c r="A204" s="41">
        <v>203</v>
      </c>
      <c r="B204" s="41" t="s">
        <v>949</v>
      </c>
      <c r="C204" s="249" t="s">
        <v>1219</v>
      </c>
      <c r="D204" s="163" t="s">
        <v>133</v>
      </c>
      <c r="E204" s="164">
        <v>43471</v>
      </c>
      <c r="F204" s="183" t="s">
        <v>933</v>
      </c>
      <c r="G204" s="41" t="s">
        <v>1182</v>
      </c>
    </row>
    <row r="205" spans="1:7" ht="17.399999999999999">
      <c r="A205" s="41">
        <v>204</v>
      </c>
      <c r="B205" s="41" t="s">
        <v>697</v>
      </c>
      <c r="C205" s="41" t="s">
        <v>1221</v>
      </c>
      <c r="D205" s="163" t="s">
        <v>699</v>
      </c>
      <c r="E205" s="164">
        <v>43476</v>
      </c>
      <c r="F205" s="198" t="s">
        <v>496</v>
      </c>
      <c r="G205" s="41" t="s">
        <v>564</v>
      </c>
    </row>
    <row r="206" spans="1:7" ht="17.399999999999999">
      <c r="A206" s="94">
        <v>205</v>
      </c>
      <c r="B206" s="232" t="s">
        <v>704</v>
      </c>
      <c r="C206" s="232">
        <v>44835</v>
      </c>
      <c r="D206" s="194" t="s">
        <v>133</v>
      </c>
      <c r="E206" s="111" t="s">
        <v>1223</v>
      </c>
      <c r="F206" s="208" t="s">
        <v>496</v>
      </c>
      <c r="G206" s="41" t="s">
        <v>922</v>
      </c>
    </row>
    <row r="207" spans="1:7" ht="17.399999999999999">
      <c r="A207" s="41">
        <v>206</v>
      </c>
      <c r="B207" s="41" t="s">
        <v>1224</v>
      </c>
      <c r="C207" s="41" t="s">
        <v>1225</v>
      </c>
      <c r="D207" s="163" t="s">
        <v>938</v>
      </c>
      <c r="E207" s="164">
        <v>43491</v>
      </c>
      <c r="F207" s="183" t="s">
        <v>933</v>
      </c>
      <c r="G207" s="41" t="s">
        <v>564</v>
      </c>
    </row>
    <row r="208" spans="1:7" ht="17.399999999999999">
      <c r="A208" s="41">
        <v>207</v>
      </c>
      <c r="B208" s="41" t="s">
        <v>221</v>
      </c>
      <c r="C208" s="41" t="s">
        <v>1232</v>
      </c>
      <c r="D208" s="163" t="s">
        <v>1233</v>
      </c>
      <c r="E208" s="164">
        <v>43512</v>
      </c>
      <c r="F208" s="183" t="s">
        <v>933</v>
      </c>
      <c r="G208" s="41" t="s">
        <v>564</v>
      </c>
    </row>
    <row r="209" spans="1:7" ht="17.399999999999999">
      <c r="A209" s="41">
        <v>208</v>
      </c>
      <c r="B209" s="41" t="s">
        <v>210</v>
      </c>
      <c r="C209" s="41" t="s">
        <v>1234</v>
      </c>
      <c r="D209" s="163" t="s">
        <v>905</v>
      </c>
      <c r="E209" s="164">
        <v>43519</v>
      </c>
      <c r="F209" s="183" t="s">
        <v>933</v>
      </c>
      <c r="G209" s="41" t="s">
        <v>564</v>
      </c>
    </row>
    <row r="210" spans="1:7" ht="17.399999999999999">
      <c r="A210" s="41">
        <v>209</v>
      </c>
      <c r="B210" s="41" t="s">
        <v>567</v>
      </c>
      <c r="C210" s="249" t="s">
        <v>1238</v>
      </c>
      <c r="D210" s="163" t="s">
        <v>133</v>
      </c>
      <c r="E210" s="164">
        <v>43526</v>
      </c>
      <c r="F210" s="183" t="s">
        <v>933</v>
      </c>
      <c r="G210" s="41" t="s">
        <v>922</v>
      </c>
    </row>
    <row r="211" spans="1:7" ht="17.399999999999999">
      <c r="A211" s="41">
        <v>210</v>
      </c>
      <c r="B211" s="41" t="s">
        <v>141</v>
      </c>
      <c r="C211" s="243" t="s">
        <v>1242</v>
      </c>
      <c r="D211" s="163" t="s">
        <v>831</v>
      </c>
      <c r="E211" s="164">
        <v>43547</v>
      </c>
      <c r="F211" s="183" t="s">
        <v>933</v>
      </c>
      <c r="G211" s="41" t="s">
        <v>564</v>
      </c>
    </row>
    <row r="212" spans="1:7" ht="17.399999999999999">
      <c r="A212" s="41">
        <v>211</v>
      </c>
      <c r="B212" s="94" t="s">
        <v>132</v>
      </c>
      <c r="C212" s="232">
        <v>43621</v>
      </c>
      <c r="D212" s="194" t="s">
        <v>133</v>
      </c>
      <c r="E212" s="111">
        <v>43561</v>
      </c>
      <c r="F212" s="229" t="s">
        <v>933</v>
      </c>
      <c r="G212" s="41" t="s">
        <v>564</v>
      </c>
    </row>
    <row r="213" spans="1:7" ht="17.399999999999999">
      <c r="A213" s="41">
        <v>212</v>
      </c>
      <c r="B213" s="41" t="s">
        <v>142</v>
      </c>
      <c r="C213" s="41" t="s">
        <v>1248</v>
      </c>
      <c r="D213" s="163" t="s">
        <v>155</v>
      </c>
      <c r="E213" s="164">
        <v>43568</v>
      </c>
      <c r="F213" s="183" t="s">
        <v>933</v>
      </c>
      <c r="G213" s="41" t="s">
        <v>564</v>
      </c>
    </row>
    <row r="214" spans="1:7" ht="17.399999999999999">
      <c r="A214" s="41">
        <v>213</v>
      </c>
      <c r="B214" s="94" t="s">
        <v>1352</v>
      </c>
      <c r="C214" s="389" t="s">
        <v>1255</v>
      </c>
      <c r="D214" s="194" t="s">
        <v>133</v>
      </c>
      <c r="E214" s="111">
        <v>43217</v>
      </c>
      <c r="F214" s="229" t="s">
        <v>933</v>
      </c>
      <c r="G214" s="41" t="s">
        <v>564</v>
      </c>
    </row>
    <row r="215" spans="1:7">
      <c r="A215" s="41">
        <v>214</v>
      </c>
      <c r="B215" s="94" t="s">
        <v>1353</v>
      </c>
      <c r="C215" s="402" t="s">
        <v>1256</v>
      </c>
      <c r="D215" s="222" t="s">
        <v>118</v>
      </c>
      <c r="E215" s="223">
        <v>43721</v>
      </c>
      <c r="F215" s="41" t="s">
        <v>9</v>
      </c>
      <c r="G215" s="41" t="s">
        <v>1264</v>
      </c>
    </row>
    <row r="216" spans="1:7">
      <c r="A216" s="41">
        <v>215</v>
      </c>
      <c r="B216" s="94" t="s">
        <v>1352</v>
      </c>
      <c r="C216" s="417" t="s">
        <v>1315</v>
      </c>
      <c r="D216" s="222" t="s">
        <v>133</v>
      </c>
      <c r="E216" s="223">
        <v>43728</v>
      </c>
      <c r="F216" s="41" t="s">
        <v>9</v>
      </c>
      <c r="G216" s="41" t="s">
        <v>1264</v>
      </c>
    </row>
    <row r="217" spans="1:7" ht="17.399999999999999">
      <c r="A217" s="41">
        <v>216</v>
      </c>
      <c r="B217" s="94" t="s">
        <v>136</v>
      </c>
      <c r="C217" s="417" t="s">
        <v>1317</v>
      </c>
      <c r="D217" s="222" t="s">
        <v>151</v>
      </c>
      <c r="E217" s="223">
        <v>43736</v>
      </c>
      <c r="F217" s="229" t="s">
        <v>933</v>
      </c>
      <c r="G217" s="41" t="s">
        <v>1264</v>
      </c>
    </row>
    <row r="218" spans="1:7" ht="17.399999999999999">
      <c r="A218" s="2">
        <v>217</v>
      </c>
      <c r="B218" s="41" t="s">
        <v>211</v>
      </c>
      <c r="C218" s="41" t="s">
        <v>1326</v>
      </c>
      <c r="D218" s="41" t="s">
        <v>133</v>
      </c>
      <c r="E218" s="164">
        <v>43742</v>
      </c>
      <c r="F218" s="229" t="s">
        <v>933</v>
      </c>
      <c r="G218" s="41" t="s">
        <v>564</v>
      </c>
    </row>
    <row r="219" spans="1:7" ht="17.399999999999999">
      <c r="A219" s="2">
        <v>218</v>
      </c>
      <c r="B219" s="41" t="s">
        <v>142</v>
      </c>
      <c r="C219" s="41" t="s">
        <v>1333</v>
      </c>
      <c r="D219" s="41" t="s">
        <v>155</v>
      </c>
      <c r="E219" s="164">
        <v>43750</v>
      </c>
      <c r="F219" s="229" t="s">
        <v>933</v>
      </c>
      <c r="G219" s="41" t="s">
        <v>1264</v>
      </c>
    </row>
    <row r="220" spans="1:7" ht="17.399999999999999">
      <c r="A220" s="2">
        <v>219</v>
      </c>
      <c r="B220" s="41" t="s">
        <v>221</v>
      </c>
      <c r="C220" s="41" t="s">
        <v>1335</v>
      </c>
      <c r="D220" s="41" t="s">
        <v>133</v>
      </c>
      <c r="E220" s="164">
        <v>43764</v>
      </c>
      <c r="F220" s="229" t="s">
        <v>933</v>
      </c>
      <c r="G220" s="41" t="s">
        <v>564</v>
      </c>
    </row>
    <row r="221" spans="1:7" ht="17.399999999999999">
      <c r="A221" s="2">
        <v>220</v>
      </c>
      <c r="B221" s="41" t="s">
        <v>210</v>
      </c>
      <c r="C221" s="243" t="s">
        <v>1337</v>
      </c>
      <c r="D221" s="41" t="s">
        <v>1257</v>
      </c>
      <c r="E221" s="164">
        <v>43770</v>
      </c>
      <c r="F221" s="229" t="s">
        <v>933</v>
      </c>
      <c r="G221" s="41" t="s">
        <v>564</v>
      </c>
    </row>
    <row r="222" spans="1:7" ht="17.399999999999999">
      <c r="A222" s="2">
        <v>221</v>
      </c>
      <c r="B222" s="41" t="s">
        <v>567</v>
      </c>
      <c r="C222" s="243" t="s">
        <v>555</v>
      </c>
      <c r="D222" s="41" t="s">
        <v>133</v>
      </c>
      <c r="E222" s="164">
        <v>43778</v>
      </c>
      <c r="F222" s="229" t="s">
        <v>933</v>
      </c>
      <c r="G222" s="41" t="s">
        <v>1264</v>
      </c>
    </row>
    <row r="223" spans="1:7" ht="17.399999999999999">
      <c r="A223" s="2">
        <v>222</v>
      </c>
      <c r="B223" s="41" t="s">
        <v>1170</v>
      </c>
      <c r="C223" s="243" t="s">
        <v>1341</v>
      </c>
      <c r="D223" s="41" t="s">
        <v>1172</v>
      </c>
      <c r="E223" s="164">
        <v>43785</v>
      </c>
      <c r="F223" s="208" t="s">
        <v>496</v>
      </c>
      <c r="G223" s="41" t="s">
        <v>564</v>
      </c>
    </row>
    <row r="224" spans="1:7" ht="17.399999999999999">
      <c r="A224" s="2">
        <v>223</v>
      </c>
      <c r="B224" s="41" t="s">
        <v>1263</v>
      </c>
      <c r="C224" s="243" t="s">
        <v>1345</v>
      </c>
      <c r="D224" s="41" t="s">
        <v>133</v>
      </c>
      <c r="E224" s="164">
        <v>43792</v>
      </c>
      <c r="F224" s="208" t="s">
        <v>496</v>
      </c>
      <c r="G224" s="41" t="s">
        <v>1344</v>
      </c>
    </row>
    <row r="225" spans="1:7" ht="17.399999999999999">
      <c r="A225" s="2">
        <v>224</v>
      </c>
      <c r="B225" s="41" t="s">
        <v>135</v>
      </c>
      <c r="C225" s="243" t="s">
        <v>1346</v>
      </c>
      <c r="D225" s="41" t="s">
        <v>150</v>
      </c>
      <c r="E225" s="164">
        <v>43799</v>
      </c>
      <c r="F225" s="229" t="s">
        <v>933</v>
      </c>
      <c r="G225" s="41" t="s">
        <v>1344</v>
      </c>
    </row>
    <row r="226" spans="1:7" ht="17.399999999999999">
      <c r="A226" s="2">
        <v>225</v>
      </c>
      <c r="B226" s="41" t="s">
        <v>1260</v>
      </c>
      <c r="C226" s="243" t="s">
        <v>1349</v>
      </c>
      <c r="D226" s="41" t="s">
        <v>324</v>
      </c>
      <c r="E226" s="164">
        <v>43806</v>
      </c>
      <c r="F226" s="208" t="s">
        <v>496</v>
      </c>
      <c r="G226" s="41" t="s">
        <v>1344</v>
      </c>
    </row>
    <row r="227" spans="1:7" ht="17.399999999999999">
      <c r="A227" s="2">
        <v>226</v>
      </c>
      <c r="B227" s="41" t="s">
        <v>1261</v>
      </c>
      <c r="C227" s="243" t="s">
        <v>954</v>
      </c>
      <c r="D227" s="41" t="s">
        <v>528</v>
      </c>
      <c r="E227" s="164">
        <v>43812</v>
      </c>
      <c r="F227" s="208" t="s">
        <v>496</v>
      </c>
      <c r="G227" s="41" t="s">
        <v>1350</v>
      </c>
    </row>
    <row r="228" spans="1:7" ht="17.399999999999999">
      <c r="A228" s="2">
        <v>227</v>
      </c>
      <c r="B228" s="41" t="s">
        <v>1352</v>
      </c>
      <c r="C228" s="243" t="s">
        <v>1354</v>
      </c>
      <c r="D228" s="41" t="s">
        <v>133</v>
      </c>
      <c r="E228" s="164">
        <v>43820</v>
      </c>
      <c r="F228" s="229" t="s">
        <v>933</v>
      </c>
      <c r="G228" s="41" t="s">
        <v>1344</v>
      </c>
    </row>
    <row r="229" spans="1:7" ht="17.399999999999999">
      <c r="A229" s="2">
        <v>228</v>
      </c>
      <c r="B229" s="41" t="s">
        <v>1353</v>
      </c>
      <c r="C229" s="243" t="s">
        <v>1356</v>
      </c>
      <c r="D229" s="41" t="s">
        <v>118</v>
      </c>
      <c r="E229" s="164">
        <v>43827</v>
      </c>
      <c r="F229" s="229" t="s">
        <v>933</v>
      </c>
      <c r="G229" s="41" t="s">
        <v>1344</v>
      </c>
    </row>
    <row r="230" spans="1:7" ht="17.399999999999999">
      <c r="A230" s="2">
        <v>229</v>
      </c>
      <c r="B230" s="41" t="s">
        <v>949</v>
      </c>
      <c r="C230" s="243" t="s">
        <v>1357</v>
      </c>
      <c r="D230" s="41" t="s">
        <v>133</v>
      </c>
      <c r="E230" s="164">
        <v>43834</v>
      </c>
      <c r="F230" s="229" t="s">
        <v>933</v>
      </c>
      <c r="G230" s="41" t="s">
        <v>1344</v>
      </c>
    </row>
    <row r="231" spans="1:7" ht="17.399999999999999">
      <c r="A231" s="2">
        <v>230</v>
      </c>
      <c r="B231" s="41" t="s">
        <v>1262</v>
      </c>
      <c r="C231" s="243" t="s">
        <v>1358</v>
      </c>
      <c r="D231" s="41" t="s">
        <v>1360</v>
      </c>
      <c r="E231" s="164">
        <v>43841</v>
      </c>
      <c r="F231" s="208" t="s">
        <v>496</v>
      </c>
      <c r="G231" s="41" t="s">
        <v>794</v>
      </c>
    </row>
    <row r="232" spans="1:7" ht="17.399999999999999">
      <c r="A232" s="2">
        <v>231</v>
      </c>
      <c r="B232" s="41" t="s">
        <v>1174</v>
      </c>
      <c r="C232" s="243" t="s">
        <v>1361</v>
      </c>
      <c r="D232" s="41" t="s">
        <v>133</v>
      </c>
      <c r="E232" s="164">
        <v>43848</v>
      </c>
      <c r="F232" s="208" t="s">
        <v>496</v>
      </c>
      <c r="G232" s="41" t="s">
        <v>1344</v>
      </c>
    </row>
    <row r="233" spans="1:7" ht="17.399999999999999">
      <c r="A233" s="2">
        <v>232</v>
      </c>
      <c r="B233" s="41" t="s">
        <v>138</v>
      </c>
      <c r="C233" s="41" t="s">
        <v>1362</v>
      </c>
      <c r="D233" s="41" t="s">
        <v>152</v>
      </c>
      <c r="E233" s="164">
        <v>43875</v>
      </c>
      <c r="F233" s="224" t="s">
        <v>933</v>
      </c>
      <c r="G233" s="41" t="s">
        <v>1350</v>
      </c>
    </row>
    <row r="234" spans="1:7" ht="17.399999999999999">
      <c r="A234" s="2">
        <v>233</v>
      </c>
      <c r="B234" s="41" t="s">
        <v>223</v>
      </c>
      <c r="C234" s="41" t="s">
        <v>1368</v>
      </c>
      <c r="D234" s="41" t="s">
        <v>1364</v>
      </c>
      <c r="E234" s="164">
        <v>43882</v>
      </c>
      <c r="F234" s="224" t="s">
        <v>933</v>
      </c>
      <c r="G234" s="41" t="s">
        <v>1350</v>
      </c>
    </row>
    <row r="235" spans="1:7" ht="17.399999999999999">
      <c r="A235" s="2">
        <v>234</v>
      </c>
      <c r="B235" s="41" t="s">
        <v>139</v>
      </c>
      <c r="C235" s="41" t="s">
        <v>1377</v>
      </c>
      <c r="D235" s="41" t="s">
        <v>133</v>
      </c>
      <c r="E235" s="164">
        <v>43890</v>
      </c>
      <c r="F235" s="224" t="s">
        <v>933</v>
      </c>
      <c r="G235" s="41"/>
    </row>
    <row r="236" spans="1:7" ht="17.399999999999999">
      <c r="A236" s="2">
        <v>235</v>
      </c>
      <c r="B236" s="41" t="s">
        <v>1353</v>
      </c>
      <c r="C236" s="41" t="s">
        <v>1404</v>
      </c>
      <c r="D236" s="41" t="s">
        <v>118</v>
      </c>
      <c r="E236" s="164">
        <v>44064</v>
      </c>
      <c r="F236" s="224" t="s">
        <v>933</v>
      </c>
      <c r="G236" s="41" t="s">
        <v>1344</v>
      </c>
    </row>
    <row r="237" spans="1:7" ht="17.399999999999999">
      <c r="A237" s="2">
        <v>236</v>
      </c>
      <c r="B237" s="41" t="s">
        <v>1352</v>
      </c>
      <c r="C237" s="173" t="s">
        <v>1414</v>
      </c>
      <c r="D237" s="41" t="s">
        <v>133</v>
      </c>
      <c r="E237" s="164">
        <v>44073</v>
      </c>
      <c r="F237" s="224" t="s">
        <v>933</v>
      </c>
      <c r="G237" s="41" t="s">
        <v>1344</v>
      </c>
    </row>
    <row r="238" spans="1:7" ht="17.399999999999999">
      <c r="A238" s="2">
        <v>237</v>
      </c>
      <c r="B238" s="41" t="s">
        <v>144</v>
      </c>
      <c r="C238" s="249" t="s">
        <v>407</v>
      </c>
      <c r="D238" s="41" t="s">
        <v>133</v>
      </c>
      <c r="E238" s="164">
        <v>44106</v>
      </c>
      <c r="F238" s="224" t="s">
        <v>933</v>
      </c>
      <c r="G238" s="41" t="s">
        <v>1344</v>
      </c>
    </row>
    <row r="239" spans="1:7" ht="17.399999999999999">
      <c r="A239" s="2">
        <v>238</v>
      </c>
      <c r="B239" s="41" t="s">
        <v>135</v>
      </c>
      <c r="C239" s="41" t="s">
        <v>242</v>
      </c>
      <c r="D239" s="41" t="s">
        <v>150</v>
      </c>
      <c r="E239" s="164">
        <v>44113</v>
      </c>
      <c r="F239" s="224" t="s">
        <v>933</v>
      </c>
      <c r="G239" s="41" t="s">
        <v>1344</v>
      </c>
    </row>
    <row r="240" spans="1:7" ht="17.399999999999999">
      <c r="A240" s="2">
        <v>239</v>
      </c>
      <c r="B240" s="41" t="s">
        <v>145</v>
      </c>
      <c r="C240" s="41" t="s">
        <v>1422</v>
      </c>
      <c r="D240" s="41" t="s">
        <v>579</v>
      </c>
      <c r="E240" s="164">
        <v>44127</v>
      </c>
      <c r="F240" s="224" t="s">
        <v>933</v>
      </c>
      <c r="G240" s="41" t="s">
        <v>1350</v>
      </c>
    </row>
    <row r="241" spans="1:7" ht="17.399999999999999">
      <c r="A241" s="2">
        <v>240</v>
      </c>
      <c r="B241" s="41" t="s">
        <v>139</v>
      </c>
      <c r="C241" s="41" t="s">
        <v>587</v>
      </c>
      <c r="D241" s="41" t="s">
        <v>133</v>
      </c>
      <c r="E241" s="164">
        <v>44137</v>
      </c>
      <c r="F241" s="224" t="s">
        <v>933</v>
      </c>
      <c r="G241" s="41" t="s">
        <v>1350</v>
      </c>
    </row>
    <row r="242" spans="1:7" ht="17.399999999999999">
      <c r="A242" s="2">
        <v>241</v>
      </c>
      <c r="B242" s="41" t="s">
        <v>142</v>
      </c>
      <c r="C242" s="41" t="s">
        <v>1424</v>
      </c>
      <c r="D242" s="41" t="s">
        <v>155</v>
      </c>
      <c r="E242" s="164">
        <v>44143</v>
      </c>
      <c r="F242" s="224" t="s">
        <v>933</v>
      </c>
      <c r="G242" s="41" t="s">
        <v>1344</v>
      </c>
    </row>
    <row r="243" spans="1:7" ht="17.399999999999999">
      <c r="A243" s="2">
        <v>242</v>
      </c>
      <c r="B243" s="41" t="s">
        <v>137</v>
      </c>
      <c r="C243" s="41" t="s">
        <v>237</v>
      </c>
      <c r="D243" s="41" t="s">
        <v>133</v>
      </c>
      <c r="E243" s="164">
        <v>44151</v>
      </c>
      <c r="F243" s="224" t="s">
        <v>933</v>
      </c>
      <c r="G243" s="41" t="s">
        <v>1344</v>
      </c>
    </row>
    <row r="244" spans="1:7" ht="17.399999999999999">
      <c r="A244" s="2">
        <v>243</v>
      </c>
      <c r="B244" s="41" t="s">
        <v>132</v>
      </c>
      <c r="C244" s="173" t="s">
        <v>1432</v>
      </c>
      <c r="D244" s="41" t="s">
        <v>133</v>
      </c>
      <c r="E244" s="164">
        <v>44157</v>
      </c>
      <c r="F244" s="224" t="s">
        <v>933</v>
      </c>
      <c r="G244" s="41" t="s">
        <v>1344</v>
      </c>
    </row>
    <row r="245" spans="1:7" ht="17.399999999999999">
      <c r="A245" s="2">
        <v>244</v>
      </c>
      <c r="B245" s="41" t="s">
        <v>141</v>
      </c>
      <c r="C245" s="173" t="s">
        <v>1433</v>
      </c>
      <c r="D245" s="41" t="s">
        <v>831</v>
      </c>
      <c r="E245" s="164">
        <v>44165</v>
      </c>
      <c r="F245" s="224" t="s">
        <v>933</v>
      </c>
      <c r="G245" s="41" t="s">
        <v>1344</v>
      </c>
    </row>
    <row r="246" spans="1:7" ht="17.399999999999999">
      <c r="A246" s="2">
        <v>245</v>
      </c>
      <c r="B246" s="41" t="s">
        <v>1445</v>
      </c>
      <c r="C246" s="173" t="s">
        <v>430</v>
      </c>
      <c r="D246" s="41" t="s">
        <v>133</v>
      </c>
      <c r="E246" s="164">
        <v>44177</v>
      </c>
      <c r="F246" s="208" t="s">
        <v>496</v>
      </c>
      <c r="G246" s="41" t="s">
        <v>1344</v>
      </c>
    </row>
    <row r="247" spans="1:7" ht="17.399999999999999">
      <c r="A247" s="2">
        <v>246</v>
      </c>
      <c r="B247" s="41" t="s">
        <v>526</v>
      </c>
      <c r="C247" s="173" t="s">
        <v>1448</v>
      </c>
      <c r="D247" s="41" t="s">
        <v>528</v>
      </c>
      <c r="E247" s="164">
        <v>44183</v>
      </c>
      <c r="F247" s="208" t="s">
        <v>496</v>
      </c>
      <c r="G247" s="41" t="s">
        <v>1344</v>
      </c>
    </row>
    <row r="248" spans="1:7" ht="17.399999999999999">
      <c r="A248" s="2">
        <v>247</v>
      </c>
      <c r="B248" s="41" t="s">
        <v>1353</v>
      </c>
      <c r="C248" s="173" t="s">
        <v>1449</v>
      </c>
      <c r="D248" s="41" t="s">
        <v>118</v>
      </c>
      <c r="E248" s="164">
        <v>44198</v>
      </c>
      <c r="F248" s="224" t="s">
        <v>933</v>
      </c>
      <c r="G248" s="41" t="s">
        <v>1182</v>
      </c>
    </row>
    <row r="249" spans="1:7" ht="17.399999999999999">
      <c r="A249" s="2">
        <v>248</v>
      </c>
      <c r="B249" s="41" t="s">
        <v>1352</v>
      </c>
      <c r="C249" s="173" t="s">
        <v>1450</v>
      </c>
      <c r="D249" s="41" t="s">
        <v>133</v>
      </c>
      <c r="E249" s="164">
        <v>44205</v>
      </c>
      <c r="F249" s="224" t="s">
        <v>933</v>
      </c>
      <c r="G249" s="41" t="s">
        <v>1182</v>
      </c>
    </row>
    <row r="250" spans="1:7" ht="17.399999999999999">
      <c r="A250" s="2">
        <v>249</v>
      </c>
      <c r="B250" s="41" t="s">
        <v>1456</v>
      </c>
      <c r="C250" s="173" t="s">
        <v>1455</v>
      </c>
      <c r="D250" s="41" t="s">
        <v>133</v>
      </c>
      <c r="E250" s="164">
        <v>44219</v>
      </c>
      <c r="F250" s="224" t="s">
        <v>933</v>
      </c>
      <c r="G250" s="41" t="s">
        <v>1182</v>
      </c>
    </row>
    <row r="251" spans="1:7" ht="17.399999999999999">
      <c r="A251" s="2">
        <v>250</v>
      </c>
      <c r="B251" s="41" t="s">
        <v>206</v>
      </c>
      <c r="C251" s="173" t="s">
        <v>1461</v>
      </c>
      <c r="D251" s="41" t="s">
        <v>204</v>
      </c>
      <c r="E251" s="164">
        <v>44247</v>
      </c>
      <c r="F251" s="224" t="s">
        <v>933</v>
      </c>
      <c r="G251" s="41" t="s">
        <v>1350</v>
      </c>
    </row>
    <row r="252" spans="1:7" ht="17.399999999999999">
      <c r="A252" s="2">
        <v>251</v>
      </c>
      <c r="B252" s="41" t="s">
        <v>211</v>
      </c>
      <c r="C252" s="173" t="s">
        <v>680</v>
      </c>
      <c r="D252" s="41" t="s">
        <v>133</v>
      </c>
      <c r="E252" s="164">
        <v>44254</v>
      </c>
      <c r="F252" s="224" t="s">
        <v>933</v>
      </c>
      <c r="G252" s="41" t="s">
        <v>1350</v>
      </c>
    </row>
    <row r="253" spans="1:7" ht="17.399999999999999">
      <c r="A253" s="2">
        <v>252</v>
      </c>
      <c r="B253" s="41" t="s">
        <v>567</v>
      </c>
      <c r="C253" s="173" t="s">
        <v>1462</v>
      </c>
      <c r="D253" s="41" t="s">
        <v>133</v>
      </c>
      <c r="E253" s="164">
        <v>44261</v>
      </c>
      <c r="F253" s="224" t="s">
        <v>933</v>
      </c>
      <c r="G253" s="41" t="s">
        <v>1350</v>
      </c>
    </row>
    <row r="254" spans="1:7" ht="17.399999999999999">
      <c r="A254" s="2">
        <v>253</v>
      </c>
      <c r="B254" s="41" t="s">
        <v>221</v>
      </c>
      <c r="C254" s="173" t="s">
        <v>1467</v>
      </c>
      <c r="D254" s="41" t="s">
        <v>133</v>
      </c>
      <c r="E254" s="164">
        <v>44267</v>
      </c>
      <c r="F254" s="224" t="s">
        <v>933</v>
      </c>
      <c r="G254" s="41" t="s">
        <v>1264</v>
      </c>
    </row>
    <row r="255" spans="1:7" ht="17.399999999999999">
      <c r="A255" s="2">
        <v>254</v>
      </c>
      <c r="B255" s="41" t="s">
        <v>210</v>
      </c>
      <c r="C255" s="173" t="s">
        <v>1473</v>
      </c>
      <c r="D255" s="41" t="s">
        <v>1257</v>
      </c>
      <c r="E255" s="164">
        <v>44274</v>
      </c>
      <c r="F255" s="224" t="s">
        <v>933</v>
      </c>
      <c r="G255" s="41" t="s">
        <v>1350</v>
      </c>
    </row>
    <row r="256" spans="1:7" ht="17.399999999999999">
      <c r="A256" s="2">
        <v>255</v>
      </c>
      <c r="B256" s="41" t="s">
        <v>1477</v>
      </c>
      <c r="C256" s="173" t="s">
        <v>1476</v>
      </c>
      <c r="D256" s="41" t="s">
        <v>133</v>
      </c>
      <c r="E256" s="164">
        <v>44288</v>
      </c>
      <c r="F256" s="208" t="s">
        <v>496</v>
      </c>
      <c r="G256" s="41" t="s">
        <v>1350</v>
      </c>
    </row>
    <row r="257" spans="1:7">
      <c r="A257" s="2">
        <v>256</v>
      </c>
      <c r="B257" s="41" t="s">
        <v>136</v>
      </c>
      <c r="C257" s="41" t="s">
        <v>1485</v>
      </c>
      <c r="D257" s="41" t="s">
        <v>151</v>
      </c>
      <c r="E257" s="164">
        <v>44309</v>
      </c>
      <c r="F257" s="465" t="s">
        <v>1483</v>
      </c>
      <c r="G257" s="41" t="s">
        <v>1182</v>
      </c>
    </row>
    <row r="258" spans="1:7">
      <c r="A258" s="2">
        <v>257</v>
      </c>
      <c r="B258" s="41" t="s">
        <v>1352</v>
      </c>
      <c r="C258" s="41" t="s">
        <v>1494</v>
      </c>
      <c r="D258" s="41" t="s">
        <v>133</v>
      </c>
      <c r="E258" s="164">
        <v>44323</v>
      </c>
      <c r="F258" s="465" t="s">
        <v>1483</v>
      </c>
      <c r="G258" s="41" t="s">
        <v>1350</v>
      </c>
    </row>
    <row r="259" spans="1:7">
      <c r="A259" s="2">
        <v>258</v>
      </c>
      <c r="B259" s="41" t="s">
        <v>1353</v>
      </c>
      <c r="C259" s="41" t="s">
        <v>1496</v>
      </c>
      <c r="D259" s="41" t="s">
        <v>118</v>
      </c>
      <c r="E259" s="164">
        <v>44331</v>
      </c>
      <c r="F259" s="465" t="s">
        <v>1483</v>
      </c>
      <c r="G259" s="41" t="s">
        <v>1350</v>
      </c>
    </row>
    <row r="260" spans="1:7">
      <c r="A260" s="2">
        <v>259</v>
      </c>
      <c r="B260" s="41" t="s">
        <v>621</v>
      </c>
      <c r="C260" s="41" t="s">
        <v>1497</v>
      </c>
      <c r="D260" s="41" t="s">
        <v>222</v>
      </c>
      <c r="E260" s="164">
        <v>44352</v>
      </c>
      <c r="F260" s="465" t="s">
        <v>1483</v>
      </c>
      <c r="G260" s="41" t="s">
        <v>794</v>
      </c>
    </row>
    <row r="261" spans="1:7">
      <c r="A261" s="2">
        <v>260</v>
      </c>
      <c r="B261" s="41" t="s">
        <v>223</v>
      </c>
      <c r="C261" s="173" t="s">
        <v>1501</v>
      </c>
      <c r="D261" s="41" t="s">
        <v>133</v>
      </c>
      <c r="E261" s="164">
        <v>44358</v>
      </c>
      <c r="F261" s="465" t="s">
        <v>1483</v>
      </c>
      <c r="G261" s="41" t="s">
        <v>1182</v>
      </c>
    </row>
    <row r="262" spans="1:7">
      <c r="A262" s="2">
        <v>261</v>
      </c>
      <c r="B262" s="41" t="s">
        <v>1530</v>
      </c>
      <c r="C262" s="41" t="s">
        <v>1531</v>
      </c>
      <c r="D262" s="41" t="s">
        <v>1532</v>
      </c>
      <c r="E262" s="164">
        <v>44442</v>
      </c>
      <c r="F262" s="41" t="s">
        <v>9</v>
      </c>
      <c r="G262" s="41" t="s">
        <v>1344</v>
      </c>
    </row>
    <row r="263" spans="1:7" ht="17.399999999999999">
      <c r="A263" s="2">
        <v>262</v>
      </c>
      <c r="B263" s="41" t="s">
        <v>1552</v>
      </c>
      <c r="C263" s="41" t="s">
        <v>1551</v>
      </c>
      <c r="D263" s="41" t="s">
        <v>133</v>
      </c>
      <c r="E263" s="164">
        <v>44463</v>
      </c>
      <c r="F263" s="224" t="s">
        <v>1512</v>
      </c>
      <c r="G263" s="41" t="s">
        <v>1344</v>
      </c>
    </row>
    <row r="264" spans="1:7" ht="17.399999999999999">
      <c r="A264" s="2">
        <v>263</v>
      </c>
      <c r="B264" s="41" t="s">
        <v>137</v>
      </c>
      <c r="C264" s="249" t="s">
        <v>1555</v>
      </c>
      <c r="D264" s="41" t="s">
        <v>133</v>
      </c>
      <c r="E264" s="164">
        <v>44471</v>
      </c>
      <c r="F264" s="224" t="s">
        <v>1512</v>
      </c>
      <c r="G264" s="41" t="s">
        <v>1344</v>
      </c>
    </row>
    <row r="265" spans="1:7" ht="17.399999999999999">
      <c r="A265" s="2">
        <v>264</v>
      </c>
      <c r="B265" s="41" t="s">
        <v>145</v>
      </c>
      <c r="C265" s="249" t="s">
        <v>1559</v>
      </c>
      <c r="D265" s="41" t="s">
        <v>1560</v>
      </c>
      <c r="E265" s="164">
        <v>44478</v>
      </c>
      <c r="F265" s="224" t="s">
        <v>1512</v>
      </c>
      <c r="G265" s="41" t="s">
        <v>1558</v>
      </c>
    </row>
    <row r="266" spans="1:7" ht="17.399999999999999">
      <c r="A266" s="2">
        <v>265</v>
      </c>
      <c r="B266" s="41" t="s">
        <v>567</v>
      </c>
      <c r="C266" s="173" t="s">
        <v>1563</v>
      </c>
      <c r="D266" s="41" t="s">
        <v>133</v>
      </c>
      <c r="E266" s="164">
        <v>44485</v>
      </c>
      <c r="F266" s="224" t="s">
        <v>1512</v>
      </c>
      <c r="G266" s="41" t="s">
        <v>1344</v>
      </c>
    </row>
    <row r="267" spans="1:7" ht="17.399999999999999">
      <c r="A267" s="2">
        <v>266</v>
      </c>
      <c r="B267" s="41" t="s">
        <v>1456</v>
      </c>
      <c r="C267" s="173" t="s">
        <v>754</v>
      </c>
      <c r="D267" s="41" t="s">
        <v>133</v>
      </c>
      <c r="E267" s="164">
        <v>44492</v>
      </c>
      <c r="F267" s="224" t="s">
        <v>1512</v>
      </c>
      <c r="G267" s="41" t="s">
        <v>1344</v>
      </c>
    </row>
    <row r="268" spans="1:7" ht="17.399999999999999">
      <c r="A268" s="2">
        <v>267</v>
      </c>
      <c r="B268" s="41" t="s">
        <v>207</v>
      </c>
      <c r="C268" s="173" t="s">
        <v>1564</v>
      </c>
      <c r="D268" s="41" t="s">
        <v>133</v>
      </c>
      <c r="E268" s="164">
        <v>44541</v>
      </c>
      <c r="F268" s="208" t="s">
        <v>496</v>
      </c>
      <c r="G268" s="41" t="s">
        <v>1344</v>
      </c>
    </row>
    <row r="269" spans="1:7" ht="17.399999999999999">
      <c r="A269" s="2">
        <v>268</v>
      </c>
      <c r="B269" s="41" t="s">
        <v>1574</v>
      </c>
      <c r="C269" s="173" t="s">
        <v>1575</v>
      </c>
      <c r="D269" s="41" t="s">
        <v>1566</v>
      </c>
      <c r="E269" s="164">
        <v>44547</v>
      </c>
      <c r="F269" s="208" t="s">
        <v>496</v>
      </c>
      <c r="G269" s="41" t="s">
        <v>1350</v>
      </c>
    </row>
    <row r="270" spans="1:7" ht="17.399999999999999">
      <c r="A270" s="2">
        <v>269</v>
      </c>
      <c r="B270" s="41" t="s">
        <v>1352</v>
      </c>
      <c r="C270" s="173" t="s">
        <v>1577</v>
      </c>
      <c r="D270" s="41" t="s">
        <v>133</v>
      </c>
      <c r="E270" s="164">
        <v>44554</v>
      </c>
      <c r="F270" s="224" t="s">
        <v>1512</v>
      </c>
      <c r="G270" s="41" t="s">
        <v>1344</v>
      </c>
    </row>
    <row r="271" spans="1:7" ht="17.399999999999999">
      <c r="A271" s="2">
        <v>270</v>
      </c>
      <c r="B271" s="41" t="s">
        <v>688</v>
      </c>
      <c r="C271" s="173" t="s">
        <v>1586</v>
      </c>
      <c r="D271" s="41" t="s">
        <v>133</v>
      </c>
      <c r="E271" s="164">
        <v>44583</v>
      </c>
      <c r="F271" s="208" t="s">
        <v>496</v>
      </c>
      <c r="G271" s="41" t="s">
        <v>1182</v>
      </c>
    </row>
    <row r="272" spans="1:7" ht="17.399999999999999">
      <c r="A272" s="2">
        <v>271</v>
      </c>
      <c r="B272" s="41" t="s">
        <v>223</v>
      </c>
      <c r="C272" s="173" t="s">
        <v>1587</v>
      </c>
      <c r="D272" s="41" t="s">
        <v>133</v>
      </c>
      <c r="E272" s="164">
        <v>44590</v>
      </c>
      <c r="F272" s="224" t="s">
        <v>1512</v>
      </c>
      <c r="G272" s="41" t="s">
        <v>1182</v>
      </c>
    </row>
    <row r="273" spans="1:7" ht="17.399999999999999">
      <c r="A273" s="2">
        <v>272</v>
      </c>
      <c r="B273" s="41" t="s">
        <v>1590</v>
      </c>
      <c r="C273" s="173" t="s">
        <v>1589</v>
      </c>
      <c r="D273" s="41" t="s">
        <v>133</v>
      </c>
      <c r="E273" s="164">
        <v>44617</v>
      </c>
      <c r="F273" s="224" t="s">
        <v>1512</v>
      </c>
      <c r="G273" s="41" t="s">
        <v>1558</v>
      </c>
    </row>
    <row r="274" spans="1:7" ht="17.399999999999999">
      <c r="A274" s="2">
        <v>273</v>
      </c>
      <c r="B274" s="41" t="s">
        <v>206</v>
      </c>
      <c r="C274" s="173" t="s">
        <v>1591</v>
      </c>
      <c r="D274" s="41" t="s">
        <v>133</v>
      </c>
      <c r="E274" s="164">
        <v>44626</v>
      </c>
      <c r="F274" s="224" t="s">
        <v>1512</v>
      </c>
      <c r="G274" s="41" t="s">
        <v>1592</v>
      </c>
    </row>
    <row r="275" spans="1:7" ht="17.399999999999999">
      <c r="A275" s="2">
        <v>274</v>
      </c>
      <c r="B275" s="41" t="s">
        <v>1597</v>
      </c>
      <c r="C275" s="173" t="s">
        <v>1595</v>
      </c>
      <c r="D275" s="41" t="s">
        <v>1596</v>
      </c>
      <c r="E275" s="164">
        <v>44633</v>
      </c>
      <c r="F275" s="224" t="s">
        <v>1512</v>
      </c>
      <c r="G275" s="41" t="s">
        <v>1592</v>
      </c>
    </row>
    <row r="276" spans="1:7" ht="17.399999999999999">
      <c r="A276" s="2">
        <v>275</v>
      </c>
      <c r="B276" s="41" t="s">
        <v>1603</v>
      </c>
      <c r="C276" s="173" t="s">
        <v>1602</v>
      </c>
      <c r="D276" s="41" t="s">
        <v>1538</v>
      </c>
      <c r="E276" s="164">
        <v>44639</v>
      </c>
      <c r="F276" s="224" t="s">
        <v>1512</v>
      </c>
      <c r="G276" s="41" t="s">
        <v>1592</v>
      </c>
    </row>
    <row r="277" spans="1:7" ht="17.399999999999999">
      <c r="A277" s="2">
        <v>276</v>
      </c>
      <c r="B277" s="41" t="s">
        <v>218</v>
      </c>
      <c r="C277" s="173" t="s">
        <v>1609</v>
      </c>
      <c r="D277" s="41" t="s">
        <v>133</v>
      </c>
      <c r="E277" s="164">
        <v>44646</v>
      </c>
      <c r="F277" s="224" t="s">
        <v>1512</v>
      </c>
      <c r="G277" s="41" t="s">
        <v>1182</v>
      </c>
    </row>
    <row r="278" spans="1:7" ht="17.399999999999999">
      <c r="A278" s="2">
        <v>277</v>
      </c>
      <c r="B278" s="41" t="s">
        <v>138</v>
      </c>
      <c r="C278" s="173" t="s">
        <v>1610</v>
      </c>
      <c r="D278" s="41" t="s">
        <v>152</v>
      </c>
      <c r="E278" s="164">
        <v>44652</v>
      </c>
      <c r="F278" s="224" t="s">
        <v>1512</v>
      </c>
      <c r="G278" s="41" t="s">
        <v>1182</v>
      </c>
    </row>
    <row r="279" spans="1:7" ht="17.399999999999999">
      <c r="A279" s="2">
        <v>278</v>
      </c>
      <c r="B279" s="41" t="s">
        <v>1567</v>
      </c>
      <c r="C279" s="173" t="s">
        <v>913</v>
      </c>
      <c r="D279" s="41" t="s">
        <v>1614</v>
      </c>
      <c r="E279" s="164">
        <v>44660</v>
      </c>
      <c r="F279" s="208" t="s">
        <v>496</v>
      </c>
      <c r="G279" s="41" t="s">
        <v>1613</v>
      </c>
    </row>
    <row r="280" spans="1:7" ht="17.399999999999999">
      <c r="A280" s="2">
        <v>279</v>
      </c>
      <c r="B280" s="41" t="s">
        <v>1484</v>
      </c>
      <c r="C280" s="173" t="s">
        <v>1615</v>
      </c>
      <c r="D280" s="41" t="s">
        <v>151</v>
      </c>
      <c r="E280" s="164">
        <v>44673</v>
      </c>
      <c r="F280" s="224" t="s">
        <v>1512</v>
      </c>
      <c r="G280" s="41" t="s">
        <v>1613</v>
      </c>
    </row>
    <row r="281" spans="1:7" ht="17.399999999999999">
      <c r="A281" s="2">
        <v>280</v>
      </c>
      <c r="B281" s="41" t="s">
        <v>211</v>
      </c>
      <c r="C281" s="173" t="s">
        <v>1620</v>
      </c>
      <c r="D281" s="41" t="s">
        <v>133</v>
      </c>
      <c r="E281" s="164">
        <v>44681</v>
      </c>
      <c r="F281" s="224" t="s">
        <v>1512</v>
      </c>
      <c r="G281" s="41" t="s">
        <v>1182</v>
      </c>
    </row>
    <row r="282" spans="1:7" ht="17.399999999999999">
      <c r="A282" s="2">
        <v>281</v>
      </c>
      <c r="B282" s="41" t="s">
        <v>1537</v>
      </c>
      <c r="C282" s="41" t="s">
        <v>962</v>
      </c>
      <c r="D282" s="41" t="s">
        <v>222</v>
      </c>
      <c r="E282" s="164">
        <v>44687</v>
      </c>
      <c r="F282" s="224" t="s">
        <v>1512</v>
      </c>
      <c r="G282" s="41" t="s">
        <v>1182</v>
      </c>
    </row>
    <row r="283" spans="1:7" ht="17.399999999999999">
      <c r="A283" s="2">
        <v>282</v>
      </c>
      <c r="B283" s="41" t="s">
        <v>1353</v>
      </c>
      <c r="C283" s="41" t="s">
        <v>1625</v>
      </c>
      <c r="D283" s="41" t="s">
        <v>118</v>
      </c>
      <c r="E283" s="164">
        <v>44695</v>
      </c>
      <c r="F283" s="224" t="s">
        <v>1512</v>
      </c>
      <c r="G283" s="41" t="s">
        <v>1182</v>
      </c>
    </row>
    <row r="284" spans="1:7" ht="17.399999999999999">
      <c r="A284" s="2">
        <v>283</v>
      </c>
      <c r="B284" s="41" t="s">
        <v>1628</v>
      </c>
      <c r="C284" s="41" t="s">
        <v>1627</v>
      </c>
      <c r="D284" s="41" t="s">
        <v>879</v>
      </c>
      <c r="E284" s="164">
        <v>44702</v>
      </c>
      <c r="F284" s="224" t="s">
        <v>1512</v>
      </c>
      <c r="G284" s="41" t="s">
        <v>1182</v>
      </c>
    </row>
    <row r="285" spans="1:7">
      <c r="A285" s="2">
        <v>284</v>
      </c>
      <c r="B285" s="41" t="s">
        <v>1633</v>
      </c>
      <c r="C285" s="41" t="s">
        <v>1634</v>
      </c>
      <c r="D285" s="41" t="s">
        <v>1637</v>
      </c>
      <c r="E285" s="164">
        <v>44807</v>
      </c>
      <c r="F285" s="41" t="s">
        <v>9</v>
      </c>
      <c r="G285" s="41" t="s">
        <v>1182</v>
      </c>
    </row>
    <row r="286" spans="1:7" ht="17.399999999999999">
      <c r="A286" s="2">
        <v>285</v>
      </c>
      <c r="B286" s="41" t="s">
        <v>221</v>
      </c>
      <c r="C286" s="41" t="s">
        <v>1698</v>
      </c>
      <c r="D286" s="41" t="s">
        <v>133</v>
      </c>
      <c r="E286" s="164">
        <v>44821</v>
      </c>
      <c r="F286" s="224" t="s">
        <v>1512</v>
      </c>
      <c r="G286" s="41" t="s">
        <v>1182</v>
      </c>
    </row>
    <row r="287" spans="1:7" ht="17.399999999999999">
      <c r="A287" s="2">
        <v>286</v>
      </c>
      <c r="B287" s="41" t="s">
        <v>1712</v>
      </c>
      <c r="C287" s="41" t="s">
        <v>1711</v>
      </c>
      <c r="D287" s="41" t="s">
        <v>133</v>
      </c>
      <c r="E287" s="164">
        <v>44827</v>
      </c>
      <c r="F287" s="224" t="s">
        <v>1512</v>
      </c>
      <c r="G287" s="41" t="s">
        <v>1182</v>
      </c>
    </row>
    <row r="288" spans="1:7" ht="17.399999999999999">
      <c r="A288" s="2">
        <v>287</v>
      </c>
      <c r="B288" s="41" t="s">
        <v>141</v>
      </c>
      <c r="C288" s="243" t="s">
        <v>1718</v>
      </c>
      <c r="D288" s="41" t="s">
        <v>1715</v>
      </c>
      <c r="E288" s="164">
        <v>44835</v>
      </c>
      <c r="F288" s="224" t="s">
        <v>1512</v>
      </c>
      <c r="G288" s="41" t="s">
        <v>1714</v>
      </c>
    </row>
    <row r="289" spans="1:7" ht="17.399999999999999">
      <c r="A289" s="2">
        <v>288</v>
      </c>
      <c r="B289" s="41" t="s">
        <v>1721</v>
      </c>
      <c r="C289" s="248" t="s">
        <v>1719</v>
      </c>
      <c r="D289" s="41" t="s">
        <v>133</v>
      </c>
      <c r="E289" s="164">
        <v>44842</v>
      </c>
      <c r="F289" s="224" t="s">
        <v>1512</v>
      </c>
      <c r="G289" s="41" t="s">
        <v>1182</v>
      </c>
    </row>
    <row r="290" spans="1:7" ht="17.399999999999999">
      <c r="A290" s="2">
        <v>289</v>
      </c>
      <c r="B290" s="41" t="s">
        <v>142</v>
      </c>
      <c r="C290" s="248" t="s">
        <v>1733</v>
      </c>
      <c r="D290" s="41" t="s">
        <v>155</v>
      </c>
      <c r="E290" s="164">
        <v>44849</v>
      </c>
      <c r="F290" s="224" t="s">
        <v>1512</v>
      </c>
      <c r="G290" s="41" t="s">
        <v>1182</v>
      </c>
    </row>
    <row r="291" spans="1:7" ht="17.399999999999999">
      <c r="A291" s="2">
        <v>290</v>
      </c>
      <c r="B291" s="41" t="s">
        <v>1456</v>
      </c>
      <c r="C291" s="248" t="s">
        <v>1736</v>
      </c>
      <c r="D291" s="41" t="s">
        <v>133</v>
      </c>
      <c r="E291" s="164">
        <v>44856</v>
      </c>
      <c r="F291" s="224" t="s">
        <v>1512</v>
      </c>
      <c r="G291" s="41" t="s">
        <v>1182</v>
      </c>
    </row>
    <row r="292" spans="1:7" ht="17.399999999999999">
      <c r="A292" s="2">
        <v>291</v>
      </c>
      <c r="B292" s="41" t="s">
        <v>135</v>
      </c>
      <c r="C292" s="248" t="s">
        <v>1737</v>
      </c>
      <c r="D292" s="41" t="s">
        <v>150</v>
      </c>
      <c r="E292" s="164">
        <v>44863</v>
      </c>
      <c r="F292" s="224" t="s">
        <v>1512</v>
      </c>
      <c r="G292" s="41" t="s">
        <v>1738</v>
      </c>
    </row>
    <row r="293" spans="1:7" ht="17.399999999999999">
      <c r="A293" s="2">
        <v>292</v>
      </c>
      <c r="B293" s="41" t="s">
        <v>210</v>
      </c>
      <c r="C293" s="248" t="s">
        <v>1742</v>
      </c>
      <c r="D293" s="41" t="s">
        <v>1257</v>
      </c>
      <c r="E293" s="164">
        <v>44890</v>
      </c>
      <c r="F293" s="224" t="s">
        <v>1512</v>
      </c>
      <c r="G293" s="41" t="s">
        <v>1714</v>
      </c>
    </row>
    <row r="294" spans="1:7" ht="17.399999999999999">
      <c r="A294" s="2">
        <v>293</v>
      </c>
      <c r="B294" s="41" t="s">
        <v>567</v>
      </c>
      <c r="C294" s="248" t="s">
        <v>1748</v>
      </c>
      <c r="D294" s="41" t="s">
        <v>133</v>
      </c>
      <c r="E294" s="164">
        <v>44898</v>
      </c>
      <c r="F294" s="224" t="s">
        <v>1512</v>
      </c>
      <c r="G294" s="41" t="s">
        <v>1182</v>
      </c>
    </row>
    <row r="295" spans="1:7" ht="17.399999999999999">
      <c r="A295" s="2">
        <v>294</v>
      </c>
      <c r="B295" s="41" t="s">
        <v>1754</v>
      </c>
      <c r="C295" s="248" t="s">
        <v>1753</v>
      </c>
      <c r="D295" s="41" t="s">
        <v>133</v>
      </c>
      <c r="E295" s="164">
        <v>44905</v>
      </c>
      <c r="F295" s="208" t="s">
        <v>496</v>
      </c>
      <c r="G295" s="41" t="s">
        <v>1182</v>
      </c>
    </row>
    <row r="296" spans="1:7" ht="17.399999999999999">
      <c r="A296" s="2">
        <v>295</v>
      </c>
      <c r="B296" s="41" t="s">
        <v>1170</v>
      </c>
      <c r="C296" s="248" t="s">
        <v>1755</v>
      </c>
      <c r="D296" s="41" t="s">
        <v>1172</v>
      </c>
      <c r="E296" s="164">
        <v>44913</v>
      </c>
      <c r="F296" s="208" t="s">
        <v>496</v>
      </c>
      <c r="G296" s="41" t="s">
        <v>1757</v>
      </c>
    </row>
    <row r="297" spans="1:7" ht="17.399999999999999">
      <c r="A297" s="2">
        <v>296</v>
      </c>
      <c r="B297" s="41" t="s">
        <v>1353</v>
      </c>
      <c r="C297" s="248" t="s">
        <v>376</v>
      </c>
      <c r="D297" s="41" t="s">
        <v>118</v>
      </c>
      <c r="E297" s="164">
        <v>44919</v>
      </c>
      <c r="F297" s="224" t="s">
        <v>1512</v>
      </c>
      <c r="G297" s="41" t="s">
        <v>1714</v>
      </c>
    </row>
    <row r="298" spans="1:7" ht="17.399999999999999">
      <c r="A298" s="2">
        <v>297</v>
      </c>
      <c r="B298" s="41" t="s">
        <v>1352</v>
      </c>
      <c r="C298" s="248" t="s">
        <v>892</v>
      </c>
      <c r="D298" s="41" t="s">
        <v>133</v>
      </c>
      <c r="E298" s="164">
        <v>44926</v>
      </c>
      <c r="F298" s="224" t="s">
        <v>1512</v>
      </c>
      <c r="G298" s="41" t="s">
        <v>1714</v>
      </c>
    </row>
    <row r="299" spans="1:7" ht="17.399999999999999">
      <c r="A299" s="2">
        <v>298</v>
      </c>
      <c r="B299" s="41" t="s">
        <v>1484</v>
      </c>
      <c r="C299" s="248" t="s">
        <v>369</v>
      </c>
      <c r="D299" s="41" t="s">
        <v>151</v>
      </c>
      <c r="E299" s="164">
        <v>44933</v>
      </c>
      <c r="F299" s="224" t="s">
        <v>1512</v>
      </c>
      <c r="G299" s="41" t="s">
        <v>1714</v>
      </c>
    </row>
    <row r="300" spans="1:7" ht="17.399999999999999">
      <c r="A300" s="2">
        <v>299</v>
      </c>
      <c r="B300" s="41" t="s">
        <v>1174</v>
      </c>
      <c r="C300" s="243" t="s">
        <v>1764</v>
      </c>
      <c r="D300" s="41" t="s">
        <v>133</v>
      </c>
      <c r="E300" s="164">
        <v>44940</v>
      </c>
      <c r="F300" s="208" t="s">
        <v>496</v>
      </c>
      <c r="G300" s="41" t="s">
        <v>1714</v>
      </c>
    </row>
    <row r="301" spans="1:7" ht="17.399999999999999">
      <c r="A301" s="2">
        <v>300</v>
      </c>
      <c r="B301" s="41" t="s">
        <v>1574</v>
      </c>
      <c r="C301" s="243" t="s">
        <v>1765</v>
      </c>
      <c r="D301" s="41" t="s">
        <v>1566</v>
      </c>
      <c r="E301" s="164">
        <v>44946</v>
      </c>
      <c r="F301" s="208" t="s">
        <v>496</v>
      </c>
      <c r="G301" s="41" t="s">
        <v>1714</v>
      </c>
    </row>
    <row r="302" spans="1:7" ht="17.399999999999999">
      <c r="A302" s="2">
        <v>301</v>
      </c>
      <c r="B302" s="41" t="s">
        <v>139</v>
      </c>
      <c r="C302" s="243" t="s">
        <v>1766</v>
      </c>
      <c r="D302" s="41" t="s">
        <v>133</v>
      </c>
      <c r="E302" s="164">
        <v>44955</v>
      </c>
      <c r="F302" s="224" t="s">
        <v>1512</v>
      </c>
      <c r="G302" s="41" t="s">
        <v>1350</v>
      </c>
    </row>
    <row r="303" spans="1:7" ht="17.399999999999999">
      <c r="A303" s="2">
        <v>302</v>
      </c>
      <c r="B303" s="41" t="s">
        <v>132</v>
      </c>
      <c r="C303" s="243" t="s">
        <v>1767</v>
      </c>
      <c r="D303" s="41" t="s">
        <v>133</v>
      </c>
      <c r="E303" s="164">
        <v>44975</v>
      </c>
      <c r="F303" s="224" t="s">
        <v>1512</v>
      </c>
      <c r="G303" s="41" t="s">
        <v>1714</v>
      </c>
    </row>
    <row r="304" spans="1:7" ht="17.399999999999999">
      <c r="A304" s="2">
        <v>303</v>
      </c>
      <c r="B304" s="41" t="s">
        <v>138</v>
      </c>
      <c r="C304" s="243" t="s">
        <v>1768</v>
      </c>
      <c r="D304" s="41" t="s">
        <v>152</v>
      </c>
      <c r="E304" s="164">
        <v>44988</v>
      </c>
      <c r="F304" s="224" t="s">
        <v>1512</v>
      </c>
      <c r="G304" s="41" t="s">
        <v>1714</v>
      </c>
    </row>
    <row r="305" spans="1:7" ht="17.399999999999999">
      <c r="A305" s="2">
        <v>304</v>
      </c>
      <c r="B305" s="41" t="s">
        <v>1702</v>
      </c>
      <c r="C305" s="243" t="s">
        <v>1769</v>
      </c>
      <c r="D305" s="41" t="s">
        <v>133</v>
      </c>
      <c r="E305" s="164">
        <v>45009</v>
      </c>
      <c r="F305" s="224" t="s">
        <v>1512</v>
      </c>
      <c r="G305" s="41" t="s">
        <v>1714</v>
      </c>
    </row>
    <row r="306" spans="1:7" ht="17.399999999999999">
      <c r="A306" s="2">
        <v>305</v>
      </c>
      <c r="B306" s="41" t="s">
        <v>1772</v>
      </c>
      <c r="C306" s="243" t="s">
        <v>1770</v>
      </c>
      <c r="D306" s="41" t="s">
        <v>1771</v>
      </c>
      <c r="E306" s="164">
        <v>45031</v>
      </c>
      <c r="F306" s="224" t="s">
        <v>1512</v>
      </c>
      <c r="G306" s="41" t="s">
        <v>1182</v>
      </c>
    </row>
    <row r="307" spans="1:7" ht="17.399999999999999">
      <c r="A307" s="2">
        <v>306</v>
      </c>
      <c r="B307" s="41" t="s">
        <v>1775</v>
      </c>
      <c r="C307" s="243" t="s">
        <v>1773</v>
      </c>
      <c r="D307" s="41" t="s">
        <v>1774</v>
      </c>
      <c r="E307" s="164">
        <v>45038</v>
      </c>
      <c r="F307" s="224" t="s">
        <v>1512</v>
      </c>
      <c r="G307" s="41" t="s">
        <v>1714</v>
      </c>
    </row>
    <row r="308" spans="1:7">
      <c r="A308" s="41">
        <v>307</v>
      </c>
      <c r="B308" s="41" t="s">
        <v>1776</v>
      </c>
      <c r="C308" s="454" t="s">
        <v>1783</v>
      </c>
      <c r="D308" s="163" t="s">
        <v>1782</v>
      </c>
      <c r="E308" s="164">
        <v>45164</v>
      </c>
      <c r="F308" s="63" t="s">
        <v>9</v>
      </c>
      <c r="G308" s="41" t="s">
        <v>1784</v>
      </c>
    </row>
    <row r="309" spans="1:7">
      <c r="A309" s="41">
        <v>308</v>
      </c>
      <c r="B309" s="41" t="s">
        <v>1777</v>
      </c>
      <c r="C309" s="506" t="s">
        <v>1818</v>
      </c>
      <c r="D309" s="163" t="s">
        <v>133</v>
      </c>
      <c r="E309" s="164">
        <v>45178</v>
      </c>
      <c r="F309" s="63" t="s">
        <v>9</v>
      </c>
      <c r="G309" s="41" t="s">
        <v>1822</v>
      </c>
    </row>
    <row r="310" spans="1:7">
      <c r="A310" s="41">
        <v>309</v>
      </c>
      <c r="B310" s="41" t="s">
        <v>562</v>
      </c>
      <c r="C310" s="41" t="s">
        <v>1820</v>
      </c>
      <c r="D310" s="163" t="s">
        <v>563</v>
      </c>
      <c r="E310" s="164">
        <v>45192</v>
      </c>
      <c r="F310" s="63" t="s">
        <v>9</v>
      </c>
      <c r="G310" s="41" t="s">
        <v>1784</v>
      </c>
    </row>
    <row r="311" spans="1:7">
      <c r="A311" s="41">
        <v>310</v>
      </c>
      <c r="B311" s="41" t="s">
        <v>138</v>
      </c>
      <c r="C311" s="41" t="s">
        <v>1829</v>
      </c>
      <c r="D311" s="163" t="s">
        <v>152</v>
      </c>
      <c r="E311" s="164">
        <v>45199</v>
      </c>
      <c r="F311" s="63" t="s">
        <v>9</v>
      </c>
      <c r="G311" s="41" t="s">
        <v>1739</v>
      </c>
    </row>
    <row r="312" spans="1:7">
      <c r="A312" s="41">
        <v>311</v>
      </c>
      <c r="B312" s="41" t="s">
        <v>1353</v>
      </c>
      <c r="C312" s="243" t="s">
        <v>1830</v>
      </c>
      <c r="D312" s="163" t="s">
        <v>118</v>
      </c>
      <c r="E312" s="164">
        <v>45205</v>
      </c>
      <c r="F312" s="63" t="s">
        <v>9</v>
      </c>
      <c r="G312" s="41" t="s">
        <v>1833</v>
      </c>
    </row>
    <row r="313" spans="1:7" ht="17.399999999999999">
      <c r="A313" s="41">
        <v>312</v>
      </c>
      <c r="B313" s="41" t="s">
        <v>1778</v>
      </c>
      <c r="C313" s="41" t="s">
        <v>1838</v>
      </c>
      <c r="D313" s="163" t="s">
        <v>133</v>
      </c>
      <c r="E313" s="164">
        <v>45220</v>
      </c>
      <c r="F313" s="183" t="s">
        <v>1512</v>
      </c>
      <c r="G313" s="41" t="s">
        <v>1784</v>
      </c>
    </row>
    <row r="314" spans="1:7" ht="17.399999999999999">
      <c r="A314" s="41">
        <v>313</v>
      </c>
      <c r="B314" s="41" t="s">
        <v>206</v>
      </c>
      <c r="C314" s="41" t="s">
        <v>1849</v>
      </c>
      <c r="D314" s="163" t="s">
        <v>204</v>
      </c>
      <c r="E314" s="164">
        <v>45227</v>
      </c>
      <c r="F314" s="183" t="s">
        <v>1512</v>
      </c>
      <c r="G314" s="41" t="s">
        <v>1784</v>
      </c>
    </row>
    <row r="315" spans="1:7" ht="17.399999999999999">
      <c r="A315" s="41">
        <v>314</v>
      </c>
      <c r="B315" s="41" t="s">
        <v>1590</v>
      </c>
      <c r="C315" s="41" t="s">
        <v>1853</v>
      </c>
      <c r="D315" s="163" t="s">
        <v>133</v>
      </c>
      <c r="E315" s="164">
        <v>45234</v>
      </c>
      <c r="F315" s="183" t="s">
        <v>1512</v>
      </c>
      <c r="G315" s="41" t="s">
        <v>1833</v>
      </c>
    </row>
    <row r="316" spans="1:7" ht="17.399999999999999">
      <c r="A316" s="41">
        <v>315</v>
      </c>
      <c r="B316" s="41" t="s">
        <v>1883</v>
      </c>
      <c r="C316" s="243" t="s">
        <v>1855</v>
      </c>
      <c r="D316" s="163" t="s">
        <v>133</v>
      </c>
      <c r="E316" s="164">
        <v>45240</v>
      </c>
      <c r="F316" s="183" t="s">
        <v>1512</v>
      </c>
      <c r="G316" s="41" t="s">
        <v>1784</v>
      </c>
    </row>
    <row r="317" spans="1:7" ht="17.399999999999999">
      <c r="A317" s="41">
        <v>316</v>
      </c>
      <c r="B317" s="41" t="s">
        <v>1702</v>
      </c>
      <c r="C317" s="41" t="s">
        <v>1857</v>
      </c>
      <c r="D317" s="163" t="s">
        <v>133</v>
      </c>
      <c r="E317" s="164">
        <v>45247</v>
      </c>
      <c r="F317" s="183" t="s">
        <v>1512</v>
      </c>
      <c r="G317" s="41" t="s">
        <v>1784</v>
      </c>
    </row>
    <row r="318" spans="1:7" ht="17.399999999999999">
      <c r="A318" s="41">
        <v>317</v>
      </c>
      <c r="B318" s="41" t="s">
        <v>1775</v>
      </c>
      <c r="C318" s="41" t="s">
        <v>1858</v>
      </c>
      <c r="D318" s="163" t="s">
        <v>1771</v>
      </c>
      <c r="E318" s="164">
        <v>45255</v>
      </c>
      <c r="F318" s="183" t="s">
        <v>1512</v>
      </c>
      <c r="G318" s="41" t="s">
        <v>1784</v>
      </c>
    </row>
    <row r="319" spans="1:7" ht="17.399999999999999">
      <c r="A319" s="41">
        <v>318</v>
      </c>
      <c r="B319" s="41" t="s">
        <v>1597</v>
      </c>
      <c r="C319" s="243" t="s">
        <v>1113</v>
      </c>
      <c r="D319" s="163" t="s">
        <v>1596</v>
      </c>
      <c r="E319" s="164">
        <v>45262</v>
      </c>
      <c r="F319" s="183" t="s">
        <v>1512</v>
      </c>
      <c r="G319" s="41" t="s">
        <v>1613</v>
      </c>
    </row>
    <row r="320" spans="1:7" ht="17.399999999999999">
      <c r="A320" s="41">
        <v>319</v>
      </c>
      <c r="B320" s="41" t="s">
        <v>1779</v>
      </c>
      <c r="C320" s="41" t="s">
        <v>1859</v>
      </c>
      <c r="D320" s="163" t="s">
        <v>133</v>
      </c>
      <c r="E320" s="164">
        <v>45269</v>
      </c>
      <c r="F320" s="198" t="s">
        <v>496</v>
      </c>
      <c r="G320" s="41" t="s">
        <v>1784</v>
      </c>
    </row>
    <row r="321" spans="1:12" ht="17.399999999999999">
      <c r="A321" s="41">
        <v>320</v>
      </c>
      <c r="B321" s="41" t="s">
        <v>562</v>
      </c>
      <c r="C321" s="41" t="s">
        <v>1862</v>
      </c>
      <c r="D321" s="163" t="s">
        <v>563</v>
      </c>
      <c r="E321" s="164">
        <v>45276</v>
      </c>
      <c r="F321" s="198" t="s">
        <v>496</v>
      </c>
      <c r="G321" s="41" t="s">
        <v>1833</v>
      </c>
    </row>
    <row r="322" spans="1:12" ht="17.399999999999999">
      <c r="A322" s="41">
        <v>321</v>
      </c>
      <c r="B322" s="41" t="s">
        <v>1352</v>
      </c>
      <c r="C322" s="41" t="s">
        <v>861</v>
      </c>
      <c r="D322" s="163" t="s">
        <v>133</v>
      </c>
      <c r="E322" s="164">
        <v>45283</v>
      </c>
      <c r="F322" s="183" t="s">
        <v>1512</v>
      </c>
      <c r="G322" s="41" t="s">
        <v>1833</v>
      </c>
    </row>
    <row r="323" spans="1:12" ht="17.399999999999999">
      <c r="A323" s="41">
        <v>322</v>
      </c>
      <c r="B323" s="41" t="s">
        <v>1353</v>
      </c>
      <c r="C323" s="41" t="s">
        <v>1864</v>
      </c>
      <c r="D323" s="163" t="s">
        <v>118</v>
      </c>
      <c r="E323" s="164">
        <v>45290</v>
      </c>
      <c r="F323" s="183" t="s">
        <v>1512</v>
      </c>
      <c r="G323" s="41" t="s">
        <v>1833</v>
      </c>
    </row>
    <row r="324" spans="1:12" ht="17.399999999999999">
      <c r="A324" s="41">
        <v>323</v>
      </c>
      <c r="B324" s="41" t="s">
        <v>211</v>
      </c>
      <c r="C324" s="173" t="s">
        <v>1175</v>
      </c>
      <c r="D324" s="163" t="s">
        <v>133</v>
      </c>
      <c r="E324" s="164">
        <v>45304</v>
      </c>
      <c r="F324" s="198" t="s">
        <v>496</v>
      </c>
      <c r="G324" s="41" t="s">
        <v>1866</v>
      </c>
    </row>
    <row r="325" spans="1:12" ht="17.399999999999999">
      <c r="A325" s="41">
        <v>324</v>
      </c>
      <c r="B325" s="41" t="s">
        <v>961</v>
      </c>
      <c r="C325" s="249" t="s">
        <v>1868</v>
      </c>
      <c r="D325" s="163" t="s">
        <v>963</v>
      </c>
      <c r="E325" s="164">
        <v>45311</v>
      </c>
      <c r="F325" s="198" t="s">
        <v>496</v>
      </c>
      <c r="G325" s="41" t="s">
        <v>1866</v>
      </c>
    </row>
    <row r="326" spans="1:12" ht="17.399999999999999">
      <c r="A326" s="41">
        <v>325</v>
      </c>
      <c r="B326" s="41" t="s">
        <v>1456</v>
      </c>
      <c r="C326" s="41" t="s">
        <v>875</v>
      </c>
      <c r="D326" s="163" t="s">
        <v>133</v>
      </c>
      <c r="E326" s="164">
        <v>45338</v>
      </c>
      <c r="F326" s="183" t="s">
        <v>1512</v>
      </c>
      <c r="G326" s="41" t="s">
        <v>1866</v>
      </c>
    </row>
    <row r="327" spans="1:12" ht="17.399999999999999">
      <c r="A327" s="41">
        <v>326</v>
      </c>
      <c r="B327" s="41" t="s">
        <v>1780</v>
      </c>
      <c r="C327" s="41" t="s">
        <v>1872</v>
      </c>
      <c r="D327" s="163" t="s">
        <v>1715</v>
      </c>
      <c r="E327" s="164">
        <v>45352</v>
      </c>
      <c r="F327" s="183" t="s">
        <v>1512</v>
      </c>
      <c r="G327" s="41" t="s">
        <v>1784</v>
      </c>
      <c r="I327" s="93" t="s">
        <v>311</v>
      </c>
      <c r="J327" s="2" t="s">
        <v>1376</v>
      </c>
      <c r="K327" s="41" t="s">
        <v>1231</v>
      </c>
      <c r="L327" s="2" t="s">
        <v>1375</v>
      </c>
    </row>
    <row r="328" spans="1:12" ht="17.399999999999999">
      <c r="A328" s="41">
        <v>327</v>
      </c>
      <c r="B328" s="41" t="s">
        <v>221</v>
      </c>
      <c r="C328" s="249" t="s">
        <v>555</v>
      </c>
      <c r="D328" s="163" t="s">
        <v>133</v>
      </c>
      <c r="E328" s="164">
        <v>45374</v>
      </c>
      <c r="F328" s="183" t="s">
        <v>1512</v>
      </c>
      <c r="G328" s="41" t="s">
        <v>1784</v>
      </c>
      <c r="I328" s="189" t="s">
        <v>564</v>
      </c>
      <c r="J328" s="2">
        <v>51</v>
      </c>
      <c r="K328" s="41">
        <v>4</v>
      </c>
      <c r="L328" s="2">
        <f>SUM(J328:K328)</f>
        <v>55</v>
      </c>
    </row>
    <row r="329" spans="1:12" ht="17.399999999999999">
      <c r="A329" s="41">
        <v>328</v>
      </c>
      <c r="B329" s="41" t="s">
        <v>135</v>
      </c>
      <c r="C329" s="41" t="s">
        <v>1882</v>
      </c>
      <c r="D329" s="163" t="s">
        <v>150</v>
      </c>
      <c r="E329" s="164">
        <v>45380</v>
      </c>
      <c r="F329" s="183" t="s">
        <v>1512</v>
      </c>
      <c r="G329" s="41" t="s">
        <v>1784</v>
      </c>
      <c r="I329" s="189" t="s">
        <v>277</v>
      </c>
      <c r="J329" s="2">
        <v>49</v>
      </c>
      <c r="K329" s="41">
        <v>2</v>
      </c>
      <c r="L329" s="2">
        <f>SUM(J329:K329)</f>
        <v>51</v>
      </c>
    </row>
    <row r="330" spans="1:12" ht="17.399999999999999">
      <c r="A330" s="41">
        <v>329</v>
      </c>
      <c r="B330" s="41" t="s">
        <v>1884</v>
      </c>
      <c r="C330" s="41" t="s">
        <v>1886</v>
      </c>
      <c r="D330" s="163" t="s">
        <v>1538</v>
      </c>
      <c r="E330" s="164">
        <v>45389</v>
      </c>
      <c r="F330" s="198" t="s">
        <v>496</v>
      </c>
      <c r="G330" s="41" t="s">
        <v>1182</v>
      </c>
      <c r="I330" s="189" t="s">
        <v>922</v>
      </c>
      <c r="J330" s="2">
        <v>28</v>
      </c>
      <c r="K330" s="41">
        <v>2</v>
      </c>
      <c r="L330" s="2">
        <f>SUM(J330:K330)</f>
        <v>30</v>
      </c>
    </row>
    <row r="331" spans="1:12" ht="17.399999999999999">
      <c r="A331" s="41">
        <v>330</v>
      </c>
      <c r="B331" s="41" t="s">
        <v>208</v>
      </c>
      <c r="C331" s="41" t="s">
        <v>1889</v>
      </c>
      <c r="D331" s="163" t="s">
        <v>879</v>
      </c>
      <c r="E331" s="164">
        <v>45402</v>
      </c>
      <c r="F331" s="183" t="s">
        <v>1512</v>
      </c>
      <c r="G331" s="41" t="s">
        <v>1784</v>
      </c>
      <c r="I331" s="189" t="s">
        <v>1182</v>
      </c>
      <c r="J331" s="2">
        <v>25</v>
      </c>
      <c r="K331" s="41">
        <v>1</v>
      </c>
      <c r="L331" s="2">
        <f>SUM(J331:K331)</f>
        <v>26</v>
      </c>
    </row>
    <row r="332" spans="1:12" ht="17.399999999999999">
      <c r="A332" s="41">
        <v>331</v>
      </c>
      <c r="B332" s="41" t="s">
        <v>567</v>
      </c>
      <c r="C332" s="173" t="s">
        <v>1890</v>
      </c>
      <c r="D332" s="163" t="s">
        <v>133</v>
      </c>
      <c r="E332" s="164">
        <v>45409</v>
      </c>
      <c r="F332" s="183" t="s">
        <v>1512</v>
      </c>
      <c r="G332" s="41" t="s">
        <v>1833</v>
      </c>
      <c r="I332" s="189" t="s">
        <v>1344</v>
      </c>
      <c r="J332" s="2">
        <v>23</v>
      </c>
      <c r="K332" s="41">
        <v>1</v>
      </c>
      <c r="L332" s="2">
        <f>J332+K332</f>
        <v>24</v>
      </c>
    </row>
    <row r="333" spans="1:12" ht="17.399999999999999">
      <c r="A333" s="41">
        <v>332</v>
      </c>
      <c r="B333" s="41" t="s">
        <v>1484</v>
      </c>
      <c r="C333" s="41" t="s">
        <v>353</v>
      </c>
      <c r="D333" s="41" t="s">
        <v>151</v>
      </c>
      <c r="E333" s="514">
        <v>45422</v>
      </c>
      <c r="F333" s="183" t="s">
        <v>1512</v>
      </c>
      <c r="G333" s="41" t="s">
        <v>1784</v>
      </c>
      <c r="I333" s="189" t="s">
        <v>178</v>
      </c>
      <c r="J333" s="2">
        <v>19</v>
      </c>
      <c r="K333" s="41">
        <v>4</v>
      </c>
      <c r="L333" s="2">
        <f t="shared" ref="L333:L359" si="0">SUM(J333:K333)</f>
        <v>23</v>
      </c>
    </row>
    <row r="334" spans="1:12" ht="17.399999999999999">
      <c r="A334" s="41">
        <v>333</v>
      </c>
      <c r="B334" s="41" t="s">
        <v>218</v>
      </c>
      <c r="C334" s="41" t="s">
        <v>1892</v>
      </c>
      <c r="D334" s="41" t="s">
        <v>133</v>
      </c>
      <c r="E334" s="514">
        <v>45429</v>
      </c>
      <c r="F334" s="183" t="s">
        <v>1512</v>
      </c>
      <c r="G334" s="41" t="s">
        <v>1784</v>
      </c>
      <c r="I334" s="189" t="s">
        <v>158</v>
      </c>
      <c r="J334" s="2">
        <v>15</v>
      </c>
      <c r="K334" s="41">
        <v>2</v>
      </c>
      <c r="L334" s="2">
        <f t="shared" si="0"/>
        <v>17</v>
      </c>
    </row>
    <row r="335" spans="1:12" ht="17.399999999999999">
      <c r="A335" s="41">
        <v>334</v>
      </c>
      <c r="B335" s="41" t="s">
        <v>138</v>
      </c>
      <c r="C335" s="41" t="s">
        <v>1893</v>
      </c>
      <c r="D335" s="41" t="s">
        <v>1894</v>
      </c>
      <c r="E335" s="514">
        <v>45443</v>
      </c>
      <c r="F335" s="183" t="s">
        <v>1512</v>
      </c>
      <c r="G335" s="41" t="s">
        <v>1866</v>
      </c>
      <c r="I335" s="189" t="s">
        <v>1784</v>
      </c>
      <c r="J335" s="2">
        <v>14</v>
      </c>
      <c r="K335" s="41">
        <v>3</v>
      </c>
      <c r="L335" s="2">
        <f t="shared" si="0"/>
        <v>17</v>
      </c>
    </row>
    <row r="336" spans="1:12">
      <c r="A336" s="41">
        <v>335</v>
      </c>
      <c r="B336" s="41" t="s">
        <v>1905</v>
      </c>
      <c r="C336" s="454" t="s">
        <v>1906</v>
      </c>
      <c r="D336" s="163" t="s">
        <v>133</v>
      </c>
      <c r="E336" s="164">
        <v>45526</v>
      </c>
      <c r="F336" s="63" t="s">
        <v>9</v>
      </c>
      <c r="G336" s="41" t="s">
        <v>1910</v>
      </c>
      <c r="I336" s="189" t="s">
        <v>1350</v>
      </c>
      <c r="J336" s="2">
        <v>14</v>
      </c>
      <c r="K336" s="41"/>
      <c r="L336" s="2">
        <f t="shared" si="0"/>
        <v>14</v>
      </c>
    </row>
    <row r="337" spans="1:12">
      <c r="A337" s="41">
        <v>336</v>
      </c>
      <c r="B337" s="41" t="s">
        <v>567</v>
      </c>
      <c r="C337" s="454" t="s">
        <v>1917</v>
      </c>
      <c r="D337" s="163" t="s">
        <v>133</v>
      </c>
      <c r="E337" s="164">
        <v>45535</v>
      </c>
      <c r="F337" s="63" t="s">
        <v>9</v>
      </c>
      <c r="G337" s="41" t="s">
        <v>1784</v>
      </c>
      <c r="I337" s="189" t="s">
        <v>262</v>
      </c>
      <c r="J337" s="2">
        <v>12</v>
      </c>
      <c r="K337" s="41"/>
      <c r="L337" s="2">
        <f t="shared" si="0"/>
        <v>12</v>
      </c>
    </row>
    <row r="338" spans="1:12" ht="17.399999999999999">
      <c r="A338" s="41">
        <v>337</v>
      </c>
      <c r="B338" s="41" t="s">
        <v>1537</v>
      </c>
      <c r="C338" s="41" t="s">
        <v>1920</v>
      </c>
      <c r="D338" s="163" t="s">
        <v>222</v>
      </c>
      <c r="E338" s="164">
        <v>45555</v>
      </c>
      <c r="F338" s="183" t="s">
        <v>1512</v>
      </c>
      <c r="G338" s="41" t="s">
        <v>1784</v>
      </c>
      <c r="I338" s="189" t="s">
        <v>1714</v>
      </c>
      <c r="J338" s="2">
        <v>11</v>
      </c>
      <c r="K338" s="41"/>
      <c r="L338" s="2">
        <f t="shared" si="0"/>
        <v>11</v>
      </c>
    </row>
    <row r="339" spans="1:12" ht="17.399999999999999">
      <c r="A339" s="41">
        <v>338</v>
      </c>
      <c r="B339" s="41" t="s">
        <v>223</v>
      </c>
      <c r="C339" s="41" t="s">
        <v>1928</v>
      </c>
      <c r="D339" s="163" t="s">
        <v>133</v>
      </c>
      <c r="E339" s="164">
        <v>45563</v>
      </c>
      <c r="F339" s="183" t="s">
        <v>1512</v>
      </c>
      <c r="G339" s="41" t="s">
        <v>1929</v>
      </c>
      <c r="I339" s="189" t="s">
        <v>1929</v>
      </c>
      <c r="J339" s="2">
        <v>8</v>
      </c>
      <c r="K339" s="41"/>
      <c r="L339" s="2">
        <f t="shared" si="0"/>
        <v>8</v>
      </c>
    </row>
    <row r="340" spans="1:12" ht="17.399999999999999">
      <c r="A340" s="41">
        <v>339</v>
      </c>
      <c r="B340" s="41" t="s">
        <v>1721</v>
      </c>
      <c r="C340" s="519" t="s">
        <v>1931</v>
      </c>
      <c r="D340" s="163" t="s">
        <v>133</v>
      </c>
      <c r="E340" s="164">
        <v>45570</v>
      </c>
      <c r="F340" s="183" t="s">
        <v>1512</v>
      </c>
      <c r="G340" s="41" t="s">
        <v>1929</v>
      </c>
      <c r="I340" s="189" t="s">
        <v>1833</v>
      </c>
      <c r="J340" s="511">
        <v>6</v>
      </c>
      <c r="K340" s="41">
        <v>1</v>
      </c>
      <c r="L340" s="2">
        <f t="shared" si="0"/>
        <v>7</v>
      </c>
    </row>
    <row r="341" spans="1:12" ht="17.399999999999999">
      <c r="A341" s="41">
        <v>340</v>
      </c>
      <c r="B341" s="41" t="s">
        <v>138</v>
      </c>
      <c r="C341" s="454" t="s">
        <v>899</v>
      </c>
      <c r="D341" s="163" t="s">
        <v>152</v>
      </c>
      <c r="E341" s="164">
        <v>45576</v>
      </c>
      <c r="F341" s="183" t="s">
        <v>1512</v>
      </c>
      <c r="G341" s="41" t="s">
        <v>1784</v>
      </c>
      <c r="I341" s="189" t="s">
        <v>1613</v>
      </c>
      <c r="J341" s="2">
        <v>6</v>
      </c>
      <c r="K341" s="41"/>
      <c r="L341" s="2">
        <f t="shared" si="0"/>
        <v>6</v>
      </c>
    </row>
    <row r="342" spans="1:12" ht="17.399999999999999">
      <c r="A342" s="41">
        <v>341</v>
      </c>
      <c r="B342" s="41" t="s">
        <v>1552</v>
      </c>
      <c r="C342" s="517" t="s">
        <v>1935</v>
      </c>
      <c r="D342" s="163" t="s">
        <v>133</v>
      </c>
      <c r="E342" s="164">
        <v>45584</v>
      </c>
      <c r="F342" s="183" t="s">
        <v>1512</v>
      </c>
      <c r="G342" s="41" t="s">
        <v>1929</v>
      </c>
      <c r="I342" s="189" t="s">
        <v>794</v>
      </c>
      <c r="J342" s="2">
        <v>4</v>
      </c>
      <c r="K342" s="41">
        <v>1</v>
      </c>
      <c r="L342" s="2">
        <f t="shared" si="0"/>
        <v>5</v>
      </c>
    </row>
    <row r="343" spans="1:12" ht="17.399999999999999">
      <c r="A343" s="41">
        <v>342</v>
      </c>
      <c r="B343" s="41" t="s">
        <v>1907</v>
      </c>
      <c r="C343" s="517" t="s">
        <v>1937</v>
      </c>
      <c r="D343" s="163" t="s">
        <v>155</v>
      </c>
      <c r="E343" s="164">
        <v>45590</v>
      </c>
      <c r="F343" s="183" t="s">
        <v>1512</v>
      </c>
      <c r="G343" s="41" t="s">
        <v>1929</v>
      </c>
      <c r="I343" s="189" t="s">
        <v>1264</v>
      </c>
      <c r="J343" s="2">
        <v>4</v>
      </c>
      <c r="K343" s="41">
        <v>2</v>
      </c>
      <c r="L343" s="2">
        <f t="shared" si="0"/>
        <v>6</v>
      </c>
    </row>
    <row r="344" spans="1:12">
      <c r="A344" s="41">
        <v>343</v>
      </c>
      <c r="B344" s="41" t="s">
        <v>1353</v>
      </c>
      <c r="C344" s="517" t="s">
        <v>1953</v>
      </c>
      <c r="D344" s="163" t="s">
        <v>1954</v>
      </c>
      <c r="E344" s="164">
        <v>45615</v>
      </c>
      <c r="F344" s="63" t="s">
        <v>9</v>
      </c>
      <c r="G344" s="41"/>
      <c r="I344" s="189" t="s">
        <v>1866</v>
      </c>
      <c r="J344" s="2">
        <v>4</v>
      </c>
      <c r="K344" s="41"/>
      <c r="L344" s="2">
        <f t="shared" si="0"/>
        <v>4</v>
      </c>
    </row>
    <row r="345" spans="1:12" ht="17.399999999999999">
      <c r="A345" s="41">
        <v>344</v>
      </c>
      <c r="B345" s="41" t="s">
        <v>139</v>
      </c>
      <c r="C345" s="517" t="s">
        <v>1920</v>
      </c>
      <c r="D345" s="163" t="s">
        <v>133</v>
      </c>
      <c r="E345" s="164">
        <v>45626</v>
      </c>
      <c r="F345" s="183" t="s">
        <v>1512</v>
      </c>
      <c r="G345" s="41" t="s">
        <v>1833</v>
      </c>
      <c r="I345" s="189" t="s">
        <v>893</v>
      </c>
      <c r="J345" s="2">
        <v>4</v>
      </c>
      <c r="K345" s="41"/>
      <c r="L345" s="2">
        <f t="shared" si="0"/>
        <v>4</v>
      </c>
    </row>
    <row r="346" spans="1:12" ht="17.399999999999999">
      <c r="A346" s="41">
        <v>345</v>
      </c>
      <c r="B346" s="41" t="s">
        <v>208</v>
      </c>
      <c r="C346" s="454" t="s">
        <v>1942</v>
      </c>
      <c r="D346" s="163" t="s">
        <v>879</v>
      </c>
      <c r="E346" s="164">
        <v>45633</v>
      </c>
      <c r="F346" s="198" t="s">
        <v>496</v>
      </c>
      <c r="G346" s="41" t="s">
        <v>1613</v>
      </c>
      <c r="I346" s="189" t="s">
        <v>425</v>
      </c>
      <c r="J346" s="2">
        <v>3</v>
      </c>
      <c r="K346" s="41"/>
      <c r="L346" s="2">
        <f t="shared" si="0"/>
        <v>3</v>
      </c>
    </row>
    <row r="347" spans="1:12" ht="17.399999999999999">
      <c r="A347" s="41">
        <v>346</v>
      </c>
      <c r="B347" s="41" t="s">
        <v>1908</v>
      </c>
      <c r="C347" s="454" t="s">
        <v>1948</v>
      </c>
      <c r="D347" s="163" t="s">
        <v>133</v>
      </c>
      <c r="E347" s="164">
        <v>45640</v>
      </c>
      <c r="F347" s="198" t="s">
        <v>496</v>
      </c>
      <c r="G347" s="41" t="s">
        <v>1929</v>
      </c>
      <c r="I347" s="189" t="s">
        <v>199</v>
      </c>
      <c r="J347" s="2">
        <v>3</v>
      </c>
      <c r="K347" s="41"/>
      <c r="L347" s="2">
        <f t="shared" si="0"/>
        <v>3</v>
      </c>
    </row>
    <row r="348" spans="1:12" ht="17.399999999999999">
      <c r="A348" s="41">
        <v>347</v>
      </c>
      <c r="B348" s="41" t="s">
        <v>1353</v>
      </c>
      <c r="C348" s="454" t="s">
        <v>1950</v>
      </c>
      <c r="D348" s="163" t="s">
        <v>118</v>
      </c>
      <c r="E348" s="164">
        <v>45647</v>
      </c>
      <c r="F348" s="183" t="s">
        <v>1512</v>
      </c>
      <c r="G348" s="41" t="s">
        <v>1929</v>
      </c>
      <c r="I348" s="189" t="s">
        <v>838</v>
      </c>
      <c r="J348" s="2">
        <v>3</v>
      </c>
      <c r="K348" s="41">
        <v>1</v>
      </c>
      <c r="L348" s="2">
        <f t="shared" si="0"/>
        <v>4</v>
      </c>
    </row>
    <row r="349" spans="1:12" ht="17.399999999999999">
      <c r="A349" s="41">
        <v>348</v>
      </c>
      <c r="B349" s="41" t="s">
        <v>1352</v>
      </c>
      <c r="C349" s="519" t="s">
        <v>1952</v>
      </c>
      <c r="D349" s="163" t="s">
        <v>133</v>
      </c>
      <c r="E349" s="164">
        <v>45654</v>
      </c>
      <c r="F349" s="183" t="s">
        <v>1512</v>
      </c>
      <c r="G349" s="41" t="s">
        <v>1929</v>
      </c>
      <c r="I349" s="189" t="s">
        <v>1592</v>
      </c>
      <c r="J349" s="2">
        <v>3</v>
      </c>
      <c r="K349" s="41"/>
      <c r="L349" s="2">
        <f t="shared" si="0"/>
        <v>3</v>
      </c>
    </row>
    <row r="350" spans="1:12" ht="17.399999999999999">
      <c r="A350" s="41">
        <v>349</v>
      </c>
      <c r="B350" s="41" t="s">
        <v>1224</v>
      </c>
      <c r="C350" s="454" t="s">
        <v>1450</v>
      </c>
      <c r="D350" s="163" t="s">
        <v>1909</v>
      </c>
      <c r="E350" s="164">
        <v>45668</v>
      </c>
      <c r="F350" s="198" t="s">
        <v>496</v>
      </c>
      <c r="G350" s="41" t="s">
        <v>1929</v>
      </c>
      <c r="I350" s="189" t="s">
        <v>161</v>
      </c>
      <c r="J350" s="2">
        <v>2</v>
      </c>
      <c r="K350" s="41">
        <v>2</v>
      </c>
      <c r="L350" s="2">
        <f t="shared" si="0"/>
        <v>4</v>
      </c>
    </row>
    <row r="351" spans="1:12" ht="17.399999999999999">
      <c r="A351" s="41">
        <v>350</v>
      </c>
      <c r="B351" s="41" t="s">
        <v>946</v>
      </c>
      <c r="C351" s="454" t="s">
        <v>1957</v>
      </c>
      <c r="D351" s="163" t="s">
        <v>133</v>
      </c>
      <c r="E351" s="164">
        <v>45675</v>
      </c>
      <c r="F351" s="198" t="s">
        <v>496</v>
      </c>
      <c r="G351" s="41" t="s">
        <v>1613</v>
      </c>
      <c r="I351" s="189" t="s">
        <v>1558</v>
      </c>
      <c r="J351" s="2">
        <v>2</v>
      </c>
      <c r="K351" s="41"/>
      <c r="L351" s="2">
        <f t="shared" si="0"/>
        <v>2</v>
      </c>
    </row>
    <row r="352" spans="1:12" ht="17.399999999999999">
      <c r="A352" s="41">
        <v>351</v>
      </c>
      <c r="B352" s="41" t="s">
        <v>210</v>
      </c>
      <c r="C352" s="430" t="s">
        <v>519</v>
      </c>
      <c r="D352" s="163" t="s">
        <v>905</v>
      </c>
      <c r="E352" s="164">
        <v>45683</v>
      </c>
      <c r="F352" s="183" t="s">
        <v>1512</v>
      </c>
      <c r="G352" s="41" t="s">
        <v>1613</v>
      </c>
      <c r="I352" s="189" t="s">
        <v>819</v>
      </c>
      <c r="J352" s="2">
        <v>1</v>
      </c>
      <c r="K352" s="41">
        <v>1</v>
      </c>
      <c r="L352" s="2">
        <f t="shared" si="0"/>
        <v>2</v>
      </c>
    </row>
    <row r="353" spans="1:12" ht="17.399999999999999">
      <c r="A353" s="41">
        <v>352</v>
      </c>
      <c r="B353" s="41" t="s">
        <v>1484</v>
      </c>
      <c r="C353" s="41"/>
      <c r="D353" s="163" t="s">
        <v>1539</v>
      </c>
      <c r="E353" s="164">
        <v>45702</v>
      </c>
      <c r="F353" s="183" t="s">
        <v>1512</v>
      </c>
      <c r="G353" s="41"/>
      <c r="I353" s="189" t="s">
        <v>674</v>
      </c>
      <c r="J353" s="2">
        <v>1</v>
      </c>
      <c r="K353" s="41"/>
      <c r="L353" s="2">
        <f t="shared" si="0"/>
        <v>1</v>
      </c>
    </row>
    <row r="354" spans="1:12" ht="17.399999999999999">
      <c r="A354" s="41">
        <v>353</v>
      </c>
      <c r="B354" s="41" t="s">
        <v>211</v>
      </c>
      <c r="C354" s="173"/>
      <c r="D354" s="163" t="s">
        <v>133</v>
      </c>
      <c r="E354" s="164">
        <v>45716</v>
      </c>
      <c r="F354" s="183" t="s">
        <v>1512</v>
      </c>
      <c r="G354" s="41"/>
      <c r="I354" s="189" t="s">
        <v>1757</v>
      </c>
      <c r="J354" s="2">
        <v>1</v>
      </c>
      <c r="K354" s="41"/>
      <c r="L354" s="2">
        <f t="shared" si="0"/>
        <v>1</v>
      </c>
    </row>
    <row r="355" spans="1:12" ht="17.399999999999999">
      <c r="A355" s="41">
        <v>354</v>
      </c>
      <c r="B355" s="41" t="s">
        <v>1884</v>
      </c>
      <c r="C355" s="41"/>
      <c r="D355" s="163" t="s">
        <v>1538</v>
      </c>
      <c r="E355" s="164">
        <v>45738</v>
      </c>
      <c r="F355" s="183" t="s">
        <v>1512</v>
      </c>
      <c r="G355" s="41"/>
      <c r="I355" s="189" t="s">
        <v>1738</v>
      </c>
      <c r="J355" s="2">
        <v>1</v>
      </c>
      <c r="K355" s="41"/>
      <c r="L355" s="2">
        <f t="shared" si="0"/>
        <v>1</v>
      </c>
    </row>
    <row r="356" spans="1:12" ht="17.399999999999999">
      <c r="A356" s="41">
        <v>355</v>
      </c>
      <c r="B356" s="41" t="s">
        <v>1772</v>
      </c>
      <c r="C356" s="41"/>
      <c r="D356" s="163" t="s">
        <v>1774</v>
      </c>
      <c r="E356" s="164">
        <v>45745</v>
      </c>
      <c r="F356" s="183" t="s">
        <v>1512</v>
      </c>
      <c r="G356" s="41"/>
      <c r="I356" s="189" t="s">
        <v>416</v>
      </c>
      <c r="J356" s="2">
        <v>1</v>
      </c>
      <c r="K356" s="41"/>
      <c r="L356" s="2">
        <f t="shared" si="0"/>
        <v>1</v>
      </c>
    </row>
    <row r="357" spans="1:12" ht="17.399999999999999">
      <c r="A357" s="41">
        <v>356</v>
      </c>
      <c r="B357" s="41" t="s">
        <v>567</v>
      </c>
      <c r="C357" s="173"/>
      <c r="D357" s="163" t="s">
        <v>133</v>
      </c>
      <c r="E357" s="164">
        <v>45766</v>
      </c>
      <c r="F357" s="183" t="s">
        <v>1512</v>
      </c>
      <c r="G357" s="41"/>
      <c r="I357" s="189" t="s">
        <v>880</v>
      </c>
      <c r="J357" s="2">
        <v>1</v>
      </c>
      <c r="K357" s="41"/>
      <c r="L357" s="2">
        <f t="shared" si="0"/>
        <v>1</v>
      </c>
    </row>
    <row r="358" spans="1:12" ht="17.399999999999999">
      <c r="A358" s="41">
        <v>357</v>
      </c>
      <c r="B358" s="41" t="s">
        <v>1456</v>
      </c>
      <c r="C358" s="249"/>
      <c r="D358" s="41" t="s">
        <v>133</v>
      </c>
      <c r="E358" s="514">
        <v>45773</v>
      </c>
      <c r="F358" s="183" t="s">
        <v>1512</v>
      </c>
      <c r="G358" s="41"/>
      <c r="I358" s="189" t="s">
        <v>1739</v>
      </c>
      <c r="J358" s="189"/>
      <c r="K358" s="41">
        <v>1</v>
      </c>
      <c r="L358" s="2">
        <f t="shared" si="0"/>
        <v>1</v>
      </c>
    </row>
    <row r="359" spans="1:12" ht="17.399999999999999">
      <c r="A359" s="41">
        <v>358</v>
      </c>
      <c r="B359" s="41" t="s">
        <v>145</v>
      </c>
      <c r="C359" s="41"/>
      <c r="D359" s="41" t="s">
        <v>579</v>
      </c>
      <c r="E359" s="514">
        <v>45787</v>
      </c>
      <c r="F359" s="183" t="s">
        <v>1512</v>
      </c>
      <c r="G359" s="41"/>
      <c r="I359" s="189" t="s">
        <v>1822</v>
      </c>
      <c r="J359" s="2"/>
      <c r="K359" s="41">
        <v>1</v>
      </c>
      <c r="L359" s="2">
        <f t="shared" si="0"/>
        <v>1</v>
      </c>
    </row>
    <row r="360" spans="1:12" ht="17.399999999999999">
      <c r="A360" s="41">
        <v>359</v>
      </c>
      <c r="B360" s="41" t="s">
        <v>132</v>
      </c>
      <c r="C360" s="41"/>
      <c r="D360" s="41" t="s">
        <v>133</v>
      </c>
      <c r="E360" s="514">
        <v>45794</v>
      </c>
      <c r="F360" s="183" t="s">
        <v>1512</v>
      </c>
      <c r="G360" s="41"/>
      <c r="I360" s="156" t="s">
        <v>1375</v>
      </c>
      <c r="J360" s="2">
        <f>SUM(J328:J359)</f>
        <v>319</v>
      </c>
      <c r="K360" s="41">
        <f>SUM(K328:K355)</f>
        <v>27</v>
      </c>
      <c r="L360" s="2">
        <f>SUM(L328:L359)</f>
        <v>348</v>
      </c>
    </row>
  </sheetData>
  <sortState xmlns:xlrd2="http://schemas.microsoft.com/office/spreadsheetml/2017/richdata2" ref="I328:L359">
    <sortCondition descending="1" ref="J328:J359"/>
    <sortCondition ref="I328:I359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269"/>
  <sheetViews>
    <sheetView topLeftCell="A250" workbookViewId="0">
      <pane xSplit="1" topLeftCell="B1" activePane="topRight" state="frozen"/>
      <selection pane="topRight" activeCell="D261" sqref="D261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2" bestFit="1" customWidth="1"/>
    <col min="7" max="7" width="12.8984375" style="42" bestFit="1" customWidth="1"/>
    <col min="8" max="8" width="5.59765625" style="42" bestFit="1" customWidth="1"/>
    <col min="9" max="9" width="9.8984375" style="42" bestFit="1" customWidth="1"/>
    <col min="10" max="10" width="13" style="42" bestFit="1" customWidth="1"/>
    <col min="11" max="11" width="5.59765625" style="42" bestFit="1" customWidth="1"/>
    <col min="12" max="12" width="9.59765625" style="42" bestFit="1" customWidth="1"/>
    <col min="13" max="13" width="12.8984375" style="42" bestFit="1" customWidth="1"/>
    <col min="14" max="14" width="5.59765625" style="42" bestFit="1" customWidth="1"/>
    <col min="15" max="15" width="9.59765625" style="42" bestFit="1" customWidth="1"/>
    <col min="16" max="16" width="14.09765625" style="42" bestFit="1" customWidth="1"/>
    <col min="17" max="17" width="5.59765625" style="42" bestFit="1" customWidth="1"/>
    <col min="18" max="18" width="9.59765625" style="42" bestFit="1" customWidth="1"/>
    <col min="19" max="19" width="14.09765625" style="42" bestFit="1" customWidth="1"/>
    <col min="20" max="20" width="5.59765625" style="42" bestFit="1" customWidth="1"/>
    <col min="21" max="21" width="9.8984375" style="42" bestFit="1" customWidth="1"/>
    <col min="22" max="22" width="13" style="42" bestFit="1" customWidth="1"/>
    <col min="23" max="23" width="5.59765625" style="42" customWidth="1"/>
    <col min="24" max="24" width="9.3984375" style="42" customWidth="1"/>
    <col min="25" max="25" width="11.8984375" style="42" customWidth="1"/>
    <col min="26" max="26" width="5.59765625" style="42" customWidth="1"/>
    <col min="27" max="27" width="9.59765625" style="42" bestFit="1" customWidth="1"/>
    <col min="28" max="28" width="13.796875" style="42" bestFit="1" customWidth="1"/>
    <col min="29" max="29" width="13.796875" style="42" customWidth="1"/>
    <col min="30" max="30" width="5.3984375" style="42" bestFit="1" customWidth="1"/>
    <col min="31" max="31" width="5.3984375" style="42" customWidth="1"/>
    <col min="32" max="32" width="13" style="42" bestFit="1" customWidth="1"/>
    <col min="33" max="33" width="5.3984375" style="42" customWidth="1"/>
    <col min="34" max="34" width="4.8984375" style="42" customWidth="1"/>
    <col min="35" max="35" width="13" style="42" bestFit="1" customWidth="1"/>
    <col min="36" max="36" width="5.3984375" style="42" customWidth="1"/>
    <col min="37" max="37" width="4.3984375" style="42" bestFit="1" customWidth="1"/>
    <col min="38" max="38" width="13" style="42" bestFit="1" customWidth="1"/>
    <col min="39" max="39" width="5.3984375" style="42" customWidth="1"/>
    <col min="40" max="40" width="4.3984375" style="42" bestFit="1" customWidth="1"/>
    <col min="41" max="41" width="13" style="42" bestFit="1" customWidth="1"/>
    <col min="42" max="42" width="5.3984375" style="42" customWidth="1"/>
    <col min="43" max="43" width="9.3984375" style="42" bestFit="1" customWidth="1"/>
    <col min="44" max="44" width="10" style="42" customWidth="1"/>
    <col min="45" max="45" width="20.296875" bestFit="1" customWidth="1"/>
  </cols>
  <sheetData>
    <row r="1" spans="1:46">
      <c r="A1" s="2"/>
      <c r="B1" s="2"/>
      <c r="C1" s="545" t="s">
        <v>293</v>
      </c>
      <c r="D1" s="545"/>
      <c r="E1" s="545"/>
      <c r="F1" s="546" t="s">
        <v>295</v>
      </c>
      <c r="G1" s="546"/>
      <c r="H1" s="546"/>
      <c r="I1" s="547" t="s">
        <v>504</v>
      </c>
      <c r="J1" s="547"/>
      <c r="K1" s="547"/>
      <c r="L1" s="548" t="s">
        <v>651</v>
      </c>
      <c r="M1" s="548"/>
      <c r="N1" s="548"/>
      <c r="O1" s="549" t="s">
        <v>816</v>
      </c>
      <c r="P1" s="549"/>
      <c r="Q1" s="549"/>
      <c r="R1" s="558" t="s">
        <v>929</v>
      </c>
      <c r="S1" s="558"/>
      <c r="T1" s="558"/>
      <c r="U1" s="557" t="s">
        <v>1154</v>
      </c>
      <c r="V1" s="557"/>
      <c r="W1" s="557"/>
      <c r="X1" s="556" t="s">
        <v>1265</v>
      </c>
      <c r="Y1" s="556"/>
      <c r="Z1" s="556"/>
      <c r="AA1" s="553" t="s">
        <v>1419</v>
      </c>
      <c r="AB1" s="554"/>
      <c r="AC1" s="554"/>
      <c r="AD1" s="555"/>
      <c r="AE1" s="550" t="s">
        <v>1541</v>
      </c>
      <c r="AF1" s="551"/>
      <c r="AG1" s="552"/>
      <c r="AH1" s="542" t="s">
        <v>1629</v>
      </c>
      <c r="AI1" s="543"/>
      <c r="AJ1" s="544"/>
      <c r="AK1" s="539" t="s">
        <v>1836</v>
      </c>
      <c r="AL1" s="540"/>
      <c r="AM1" s="541"/>
      <c r="AN1" s="536" t="s">
        <v>1903</v>
      </c>
      <c r="AO1" s="537"/>
      <c r="AP1" s="538"/>
      <c r="AQ1" s="126" t="s">
        <v>440</v>
      </c>
      <c r="AR1" s="93"/>
      <c r="AT1" s="125"/>
    </row>
    <row r="2" spans="1:46">
      <c r="A2" s="70" t="s">
        <v>44</v>
      </c>
      <c r="B2" s="70" t="s">
        <v>52</v>
      </c>
      <c r="C2" s="70" t="s">
        <v>297</v>
      </c>
      <c r="D2" s="70" t="s">
        <v>19</v>
      </c>
      <c r="E2" s="70" t="s">
        <v>294</v>
      </c>
      <c r="F2" s="70" t="s">
        <v>297</v>
      </c>
      <c r="G2" s="70" t="s">
        <v>19</v>
      </c>
      <c r="H2" s="70" t="s">
        <v>294</v>
      </c>
      <c r="I2" s="70" t="s">
        <v>505</v>
      </c>
      <c r="J2" s="70" t="s">
        <v>506</v>
      </c>
      <c r="K2" s="70" t="s">
        <v>294</v>
      </c>
      <c r="L2" s="70" t="s">
        <v>505</v>
      </c>
      <c r="M2" s="70" t="s">
        <v>506</v>
      </c>
      <c r="N2" s="70" t="s">
        <v>294</v>
      </c>
      <c r="O2" s="70" t="s">
        <v>505</v>
      </c>
      <c r="P2" s="70" t="s">
        <v>820</v>
      </c>
      <c r="Q2" s="70" t="s">
        <v>294</v>
      </c>
      <c r="R2" s="70" t="s">
        <v>976</v>
      </c>
      <c r="S2" s="70" t="s">
        <v>506</v>
      </c>
      <c r="T2" s="70" t="s">
        <v>294</v>
      </c>
      <c r="U2" s="70" t="s">
        <v>976</v>
      </c>
      <c r="V2" s="70" t="s">
        <v>506</v>
      </c>
      <c r="W2" s="70" t="s">
        <v>294</v>
      </c>
      <c r="X2" s="70" t="s">
        <v>976</v>
      </c>
      <c r="Y2" s="70" t="s">
        <v>506</v>
      </c>
      <c r="Z2" s="70" t="s">
        <v>294</v>
      </c>
      <c r="AA2" s="70" t="s">
        <v>976</v>
      </c>
      <c r="AB2" s="70" t="s">
        <v>506</v>
      </c>
      <c r="AC2" s="70" t="s">
        <v>1482</v>
      </c>
      <c r="AD2" s="70" t="s">
        <v>294</v>
      </c>
      <c r="AE2" s="70" t="s">
        <v>1548</v>
      </c>
      <c r="AF2" s="70" t="s">
        <v>506</v>
      </c>
      <c r="AG2" s="70" t="s">
        <v>294</v>
      </c>
      <c r="AH2" s="70" t="s">
        <v>1548</v>
      </c>
      <c r="AI2" s="70" t="s">
        <v>506</v>
      </c>
      <c r="AJ2" s="70" t="s">
        <v>294</v>
      </c>
      <c r="AK2" s="70" t="s">
        <v>1548</v>
      </c>
      <c r="AL2" s="70" t="s">
        <v>506</v>
      </c>
      <c r="AM2" s="70" t="s">
        <v>294</v>
      </c>
      <c r="AN2" s="70" t="s">
        <v>1548</v>
      </c>
      <c r="AO2" s="70" t="s">
        <v>506</v>
      </c>
      <c r="AP2" s="70" t="s">
        <v>294</v>
      </c>
      <c r="AQ2" s="126" t="s">
        <v>296</v>
      </c>
      <c r="AR2" s="70" t="s">
        <v>294</v>
      </c>
    </row>
    <row r="3" spans="1:46">
      <c r="A3" s="9" t="s">
        <v>279</v>
      </c>
      <c r="B3" s="27" t="s">
        <v>97</v>
      </c>
      <c r="C3" s="127">
        <v>2</v>
      </c>
      <c r="D3" s="21"/>
      <c r="E3" s="68"/>
      <c r="F3" s="41">
        <v>12</v>
      </c>
      <c r="G3" s="41">
        <v>4</v>
      </c>
      <c r="H3" s="41">
        <v>18</v>
      </c>
      <c r="I3" s="41">
        <v>14</v>
      </c>
      <c r="J3" s="41">
        <v>5</v>
      </c>
      <c r="K3" s="41"/>
      <c r="L3" s="41">
        <v>13</v>
      </c>
      <c r="M3" s="41">
        <v>6</v>
      </c>
      <c r="N3" s="41">
        <v>10</v>
      </c>
      <c r="O3" s="41">
        <v>21</v>
      </c>
      <c r="P3" s="41">
        <v>6</v>
      </c>
      <c r="Q3" s="41">
        <v>29</v>
      </c>
      <c r="R3" s="41">
        <v>19</v>
      </c>
      <c r="S3" s="41">
        <v>5</v>
      </c>
      <c r="T3" s="41">
        <v>29</v>
      </c>
      <c r="U3" s="41">
        <v>14</v>
      </c>
      <c r="V3" s="41">
        <v>6</v>
      </c>
      <c r="W3" s="41">
        <v>12</v>
      </c>
      <c r="X3" s="41">
        <v>5</v>
      </c>
      <c r="Y3" s="41">
        <v>4</v>
      </c>
      <c r="Z3" s="41">
        <v>2</v>
      </c>
      <c r="AA3" s="41">
        <v>7</v>
      </c>
      <c r="AB3" s="41">
        <v>1</v>
      </c>
      <c r="AC3" s="41">
        <v>3</v>
      </c>
      <c r="AD3" s="41"/>
      <c r="AE3" s="41">
        <v>10</v>
      </c>
      <c r="AF3" s="41">
        <v>4</v>
      </c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100">
        <f t="shared" ref="AQ3:AQ66" si="0">C3+D3+F3+G3+I3+J3+L3+M3+O3+P3+R3+S3+U3+V3+X3+Y3+AA3+AB3+AC3+AE3+AF3+AH3+AI3+AK3+AL3+AN3+AO3</f>
        <v>161</v>
      </c>
      <c r="AR3" s="68">
        <f t="shared" ref="AR3:AR66" si="1">E3+H3+K3+Q3+N3+T3+W3+Z3+AD3+AG3+AJ3+AM3+AP3</f>
        <v>100</v>
      </c>
      <c r="AS3" t="s">
        <v>1227</v>
      </c>
    </row>
    <row r="4" spans="1:46">
      <c r="A4" s="9" t="s">
        <v>617</v>
      </c>
      <c r="B4" s="27" t="s">
        <v>99</v>
      </c>
      <c r="C4" s="2"/>
      <c r="D4" s="2"/>
      <c r="E4" s="2"/>
      <c r="F4" s="2"/>
      <c r="G4" s="2"/>
      <c r="H4" s="2"/>
      <c r="I4" s="41">
        <v>21</v>
      </c>
      <c r="J4" s="41">
        <v>6</v>
      </c>
      <c r="K4" s="41">
        <v>5</v>
      </c>
      <c r="L4" s="41">
        <v>19</v>
      </c>
      <c r="M4" s="41">
        <v>5</v>
      </c>
      <c r="N4" s="41">
        <v>5</v>
      </c>
      <c r="O4" s="41">
        <v>14</v>
      </c>
      <c r="P4" s="41">
        <v>3</v>
      </c>
      <c r="Q4" s="41">
        <v>5</v>
      </c>
      <c r="R4" s="41">
        <v>18</v>
      </c>
      <c r="S4" s="41">
        <v>3</v>
      </c>
      <c r="T4" s="41">
        <v>5</v>
      </c>
      <c r="U4" s="41">
        <v>16</v>
      </c>
      <c r="V4" s="41">
        <v>2</v>
      </c>
      <c r="W4" s="41">
        <v>10</v>
      </c>
      <c r="X4" s="41">
        <v>6</v>
      </c>
      <c r="Y4" s="41">
        <v>5</v>
      </c>
      <c r="Z4" s="41"/>
      <c r="AA4" s="41">
        <v>8</v>
      </c>
      <c r="AB4" s="41">
        <v>2</v>
      </c>
      <c r="AC4" s="41">
        <v>2</v>
      </c>
      <c r="AD4" s="41"/>
      <c r="AE4" s="41">
        <v>7</v>
      </c>
      <c r="AF4" s="41">
        <v>3</v>
      </c>
      <c r="AG4" s="41">
        <v>5</v>
      </c>
      <c r="AH4" s="41"/>
      <c r="AI4" s="41"/>
      <c r="AJ4" s="41"/>
      <c r="AK4" s="41"/>
      <c r="AL4" s="41"/>
      <c r="AM4" s="41"/>
      <c r="AN4" s="41"/>
      <c r="AO4" s="41"/>
      <c r="AP4" s="41"/>
      <c r="AQ4" s="100">
        <f t="shared" si="0"/>
        <v>140</v>
      </c>
      <c r="AR4" s="68">
        <f t="shared" si="1"/>
        <v>35</v>
      </c>
      <c r="AS4" t="s">
        <v>1229</v>
      </c>
    </row>
    <row r="5" spans="1:46">
      <c r="A5" s="9" t="s">
        <v>984</v>
      </c>
      <c r="B5" s="27" t="s">
        <v>95</v>
      </c>
      <c r="C5" s="68"/>
      <c r="D5" s="21"/>
      <c r="E5" s="68"/>
      <c r="F5" s="21"/>
      <c r="G5" s="41"/>
      <c r="H5" s="41"/>
      <c r="I5" s="21"/>
      <c r="J5" s="41"/>
      <c r="K5" s="41"/>
      <c r="L5" s="41"/>
      <c r="M5" s="41"/>
      <c r="N5" s="41"/>
      <c r="O5" s="41"/>
      <c r="P5" s="41"/>
      <c r="Q5" s="41"/>
      <c r="R5" s="41">
        <v>15</v>
      </c>
      <c r="S5" s="41">
        <v>5</v>
      </c>
      <c r="T5" s="41"/>
      <c r="U5" s="41">
        <v>11</v>
      </c>
      <c r="V5" s="41">
        <v>2</v>
      </c>
      <c r="W5" s="41"/>
      <c r="X5" s="41">
        <v>7</v>
      </c>
      <c r="Y5" s="41">
        <v>3</v>
      </c>
      <c r="Z5" s="41"/>
      <c r="AA5" s="41">
        <v>13</v>
      </c>
      <c r="AB5" s="41">
        <v>3</v>
      </c>
      <c r="AC5" s="41">
        <v>5</v>
      </c>
      <c r="AD5" s="41"/>
      <c r="AE5" s="41">
        <v>6</v>
      </c>
      <c r="AF5" s="41">
        <v>2</v>
      </c>
      <c r="AG5" s="41"/>
      <c r="AH5" s="41">
        <v>14</v>
      </c>
      <c r="AI5" s="41">
        <v>2</v>
      </c>
      <c r="AJ5" s="41">
        <v>5</v>
      </c>
      <c r="AK5" s="41">
        <v>15</v>
      </c>
      <c r="AL5" s="41">
        <v>4</v>
      </c>
      <c r="AM5" s="41">
        <v>10</v>
      </c>
      <c r="AN5" s="41">
        <v>10</v>
      </c>
      <c r="AO5" s="41">
        <v>4</v>
      </c>
      <c r="AP5" s="41"/>
      <c r="AQ5" s="100">
        <f t="shared" si="0"/>
        <v>121</v>
      </c>
      <c r="AR5" s="68">
        <f t="shared" si="1"/>
        <v>15</v>
      </c>
      <c r="AS5" t="s">
        <v>1874</v>
      </c>
    </row>
    <row r="6" spans="1:46">
      <c r="A6" s="380" t="s">
        <v>314</v>
      </c>
      <c r="B6" s="27" t="s">
        <v>95</v>
      </c>
      <c r="C6" s="2"/>
      <c r="D6" s="2"/>
      <c r="E6" s="2"/>
      <c r="F6" s="41">
        <v>15</v>
      </c>
      <c r="G6" s="41">
        <v>2</v>
      </c>
      <c r="H6" s="41"/>
      <c r="I6" s="41">
        <v>10</v>
      </c>
      <c r="J6" s="41">
        <v>6</v>
      </c>
      <c r="K6" s="41">
        <v>5</v>
      </c>
      <c r="L6" s="41">
        <v>11</v>
      </c>
      <c r="M6" s="41">
        <v>3</v>
      </c>
      <c r="N6" s="41"/>
      <c r="O6" s="41">
        <v>11</v>
      </c>
      <c r="P6" s="41">
        <v>5</v>
      </c>
      <c r="Q6" s="41"/>
      <c r="R6" s="41">
        <v>16</v>
      </c>
      <c r="S6" s="41">
        <v>4</v>
      </c>
      <c r="T6" s="41">
        <v>15</v>
      </c>
      <c r="U6" s="41">
        <v>18</v>
      </c>
      <c r="V6" s="41">
        <v>5</v>
      </c>
      <c r="W6" s="41">
        <v>10</v>
      </c>
      <c r="X6" s="41">
        <v>8</v>
      </c>
      <c r="Y6" s="41">
        <v>5</v>
      </c>
      <c r="Z6" s="41">
        <v>5</v>
      </c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100">
        <f t="shared" si="0"/>
        <v>119</v>
      </c>
      <c r="AR6" s="68">
        <f t="shared" si="1"/>
        <v>35</v>
      </c>
      <c r="AS6" t="s">
        <v>1230</v>
      </c>
    </row>
    <row r="7" spans="1:46">
      <c r="A7" s="9" t="s">
        <v>410</v>
      </c>
      <c r="B7" s="27" t="s">
        <v>162</v>
      </c>
      <c r="C7" s="68"/>
      <c r="D7" s="21"/>
      <c r="E7" s="68"/>
      <c r="F7" s="127">
        <v>3</v>
      </c>
      <c r="G7" s="41"/>
      <c r="H7" s="41"/>
      <c r="I7" s="41">
        <v>8</v>
      </c>
      <c r="J7" s="41">
        <v>1</v>
      </c>
      <c r="K7" s="41">
        <v>10</v>
      </c>
      <c r="L7" s="41">
        <v>12</v>
      </c>
      <c r="M7" s="41">
        <v>4</v>
      </c>
      <c r="N7" s="41">
        <v>5</v>
      </c>
      <c r="O7" s="41">
        <v>14</v>
      </c>
      <c r="P7" s="41">
        <v>1</v>
      </c>
      <c r="Q7" s="41">
        <v>5</v>
      </c>
      <c r="R7" s="41">
        <v>19</v>
      </c>
      <c r="S7" s="41">
        <v>4</v>
      </c>
      <c r="T7" s="41">
        <v>30</v>
      </c>
      <c r="U7" s="41">
        <v>18</v>
      </c>
      <c r="V7" s="41">
        <v>3</v>
      </c>
      <c r="W7" s="41">
        <v>10</v>
      </c>
      <c r="X7" s="41">
        <v>7</v>
      </c>
      <c r="Y7" s="41">
        <v>4</v>
      </c>
      <c r="Z7" s="41">
        <v>5</v>
      </c>
      <c r="AA7" s="41">
        <v>7</v>
      </c>
      <c r="AB7" s="41">
        <v>2</v>
      </c>
      <c r="AC7" s="41"/>
      <c r="AD7" s="41">
        <v>5</v>
      </c>
      <c r="AE7" s="41">
        <v>10</v>
      </c>
      <c r="AF7" s="41">
        <v>1</v>
      </c>
      <c r="AG7" s="41">
        <v>5</v>
      </c>
      <c r="AH7" s="41"/>
      <c r="AI7" s="41"/>
      <c r="AJ7" s="41"/>
      <c r="AK7" s="41"/>
      <c r="AL7" s="41"/>
      <c r="AM7" s="41"/>
      <c r="AN7" s="41"/>
      <c r="AO7" s="41"/>
      <c r="AP7" s="41"/>
      <c r="AQ7" s="100">
        <f t="shared" si="0"/>
        <v>118</v>
      </c>
      <c r="AR7" s="68">
        <f t="shared" si="1"/>
        <v>75</v>
      </c>
      <c r="AS7" s="485" t="s">
        <v>1421</v>
      </c>
    </row>
    <row r="8" spans="1:46">
      <c r="A8" s="9" t="s">
        <v>703</v>
      </c>
      <c r="B8" s="27" t="s">
        <v>103</v>
      </c>
      <c r="C8" s="68"/>
      <c r="D8" s="21"/>
      <c r="E8" s="68"/>
      <c r="F8" s="21"/>
      <c r="G8" s="41"/>
      <c r="H8" s="41"/>
      <c r="I8" s="41"/>
      <c r="J8" s="41"/>
      <c r="K8" s="41"/>
      <c r="L8" s="21">
        <v>13</v>
      </c>
      <c r="M8" s="41">
        <v>4</v>
      </c>
      <c r="N8" s="41">
        <v>99</v>
      </c>
      <c r="O8" s="41">
        <v>14</v>
      </c>
      <c r="P8" s="41">
        <v>6</v>
      </c>
      <c r="Q8" s="41">
        <v>117</v>
      </c>
      <c r="R8" s="41">
        <v>18</v>
      </c>
      <c r="S8" s="41">
        <v>3</v>
      </c>
      <c r="T8" s="41">
        <v>174</v>
      </c>
      <c r="U8" s="41">
        <v>15</v>
      </c>
      <c r="V8" s="41">
        <v>6</v>
      </c>
      <c r="W8" s="41">
        <v>142</v>
      </c>
      <c r="X8" s="41">
        <v>9</v>
      </c>
      <c r="Y8" s="41">
        <v>4</v>
      </c>
      <c r="Z8" s="41">
        <v>54</v>
      </c>
      <c r="AA8" s="41">
        <v>5</v>
      </c>
      <c r="AB8" s="41">
        <v>2</v>
      </c>
      <c r="AC8" s="41">
        <v>5</v>
      </c>
      <c r="AD8" s="41">
        <v>82</v>
      </c>
      <c r="AE8" s="41">
        <v>12</v>
      </c>
      <c r="AF8" s="41">
        <v>2</v>
      </c>
      <c r="AG8" s="41">
        <v>49</v>
      </c>
      <c r="AH8" s="41"/>
      <c r="AI8" s="41"/>
      <c r="AJ8" s="41"/>
      <c r="AK8" s="41"/>
      <c r="AL8" s="41"/>
      <c r="AM8" s="41"/>
      <c r="AN8" s="41"/>
      <c r="AO8" s="41"/>
      <c r="AP8" s="41"/>
      <c r="AQ8" s="100">
        <f t="shared" si="0"/>
        <v>118</v>
      </c>
      <c r="AR8" s="68">
        <f t="shared" si="1"/>
        <v>717</v>
      </c>
      <c r="AS8" t="s">
        <v>1486</v>
      </c>
    </row>
    <row r="9" spans="1:46">
      <c r="A9" s="9" t="s">
        <v>723</v>
      </c>
      <c r="B9" s="27" t="s">
        <v>98</v>
      </c>
      <c r="C9" s="68"/>
      <c r="D9" s="21"/>
      <c r="E9" s="68"/>
      <c r="F9" s="21"/>
      <c r="G9" s="41"/>
      <c r="H9" s="41"/>
      <c r="I9" s="41"/>
      <c r="J9" s="41"/>
      <c r="K9" s="41"/>
      <c r="L9" s="41">
        <v>13</v>
      </c>
      <c r="M9" s="41">
        <v>3</v>
      </c>
      <c r="N9" s="41">
        <v>10</v>
      </c>
      <c r="O9" s="41">
        <v>18</v>
      </c>
      <c r="P9" s="41">
        <v>4</v>
      </c>
      <c r="Q9" s="41">
        <v>15</v>
      </c>
      <c r="R9" s="41">
        <v>9</v>
      </c>
      <c r="S9" s="41">
        <v>5</v>
      </c>
      <c r="T9" s="41">
        <v>15</v>
      </c>
      <c r="U9" s="41">
        <v>16</v>
      </c>
      <c r="V9" s="41">
        <v>6</v>
      </c>
      <c r="W9" s="41">
        <v>5</v>
      </c>
      <c r="X9" s="41">
        <v>9</v>
      </c>
      <c r="Y9" s="41">
        <v>4</v>
      </c>
      <c r="Z9" s="41">
        <v>15</v>
      </c>
      <c r="AA9" s="41">
        <v>11</v>
      </c>
      <c r="AB9" s="41">
        <v>2</v>
      </c>
      <c r="AC9" s="41">
        <v>2</v>
      </c>
      <c r="AD9" s="41">
        <v>5</v>
      </c>
      <c r="AE9" s="41">
        <v>5</v>
      </c>
      <c r="AF9" s="41">
        <v>1</v>
      </c>
      <c r="AG9" s="41">
        <v>10</v>
      </c>
      <c r="AH9" s="41">
        <v>8</v>
      </c>
      <c r="AI9" s="41">
        <v>1</v>
      </c>
      <c r="AJ9" s="41"/>
      <c r="AK9" s="41"/>
      <c r="AL9" s="41"/>
      <c r="AM9" s="41"/>
      <c r="AN9" s="41"/>
      <c r="AO9" s="41"/>
      <c r="AP9" s="41"/>
      <c r="AQ9" s="100">
        <f t="shared" si="0"/>
        <v>117</v>
      </c>
      <c r="AR9" s="68">
        <f t="shared" si="1"/>
        <v>75</v>
      </c>
      <c r="AS9" t="s">
        <v>1478</v>
      </c>
    </row>
    <row r="10" spans="1:46">
      <c r="A10" s="9" t="s">
        <v>315</v>
      </c>
      <c r="B10" s="27" t="s">
        <v>100</v>
      </c>
      <c r="C10" s="2"/>
      <c r="D10" s="2"/>
      <c r="E10" s="2"/>
      <c r="F10" s="41">
        <v>20</v>
      </c>
      <c r="G10" s="41">
        <v>5</v>
      </c>
      <c r="H10" s="41"/>
      <c r="I10" s="41">
        <v>16</v>
      </c>
      <c r="J10" s="41">
        <v>6</v>
      </c>
      <c r="K10" s="41">
        <v>5</v>
      </c>
      <c r="L10" s="41">
        <v>14</v>
      </c>
      <c r="M10" s="41">
        <v>4</v>
      </c>
      <c r="N10" s="41"/>
      <c r="O10" s="41">
        <v>14</v>
      </c>
      <c r="P10" s="41">
        <v>4</v>
      </c>
      <c r="Q10" s="41"/>
      <c r="R10" s="41">
        <v>15</v>
      </c>
      <c r="S10" s="41">
        <v>4</v>
      </c>
      <c r="T10" s="41"/>
      <c r="U10" s="41">
        <v>10</v>
      </c>
      <c r="V10" s="41">
        <v>4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100">
        <f t="shared" si="0"/>
        <v>116</v>
      </c>
      <c r="AR10" s="68">
        <f t="shared" si="1"/>
        <v>5</v>
      </c>
      <c r="AS10" t="s">
        <v>1228</v>
      </c>
    </row>
    <row r="11" spans="1:46">
      <c r="A11" s="9" t="s">
        <v>615</v>
      </c>
      <c r="B11" s="27" t="s">
        <v>92</v>
      </c>
      <c r="C11" s="2"/>
      <c r="D11" s="2"/>
      <c r="E11" s="2"/>
      <c r="F11" s="2"/>
      <c r="G11" s="2"/>
      <c r="H11" s="2"/>
      <c r="I11" s="41">
        <v>16</v>
      </c>
      <c r="J11" s="41">
        <v>3</v>
      </c>
      <c r="K11" s="41"/>
      <c r="L11" s="41">
        <v>13</v>
      </c>
      <c r="M11" s="41">
        <v>4</v>
      </c>
      <c r="N11" s="41"/>
      <c r="O11" s="41">
        <v>13</v>
      </c>
      <c r="P11" s="41">
        <v>3</v>
      </c>
      <c r="Q11" s="41"/>
      <c r="R11" s="41">
        <v>14</v>
      </c>
      <c r="S11" s="41">
        <v>3</v>
      </c>
      <c r="T11" s="41"/>
      <c r="U11" s="41">
        <v>12</v>
      </c>
      <c r="V11" s="41">
        <v>5</v>
      </c>
      <c r="W11" s="41"/>
      <c r="X11" s="41">
        <v>5</v>
      </c>
      <c r="Y11" s="41">
        <v>3</v>
      </c>
      <c r="Z11" s="41"/>
      <c r="AA11" s="41">
        <v>7</v>
      </c>
      <c r="AB11" s="41">
        <v>3</v>
      </c>
      <c r="AC11" s="41">
        <v>2</v>
      </c>
      <c r="AD11" s="41">
        <v>5</v>
      </c>
      <c r="AE11" s="41">
        <v>9</v>
      </c>
      <c r="AF11" s="41">
        <v>1</v>
      </c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100">
        <f t="shared" si="0"/>
        <v>116</v>
      </c>
      <c r="AR11" s="68">
        <f t="shared" si="1"/>
        <v>5</v>
      </c>
      <c r="AS11" t="s">
        <v>1434</v>
      </c>
    </row>
    <row r="12" spans="1:46">
      <c r="A12" s="9" t="s">
        <v>66</v>
      </c>
      <c r="B12" s="27" t="s">
        <v>92</v>
      </c>
      <c r="C12" s="68">
        <v>14</v>
      </c>
      <c r="D12" s="21">
        <v>1</v>
      </c>
      <c r="E12" s="68"/>
      <c r="F12" s="41">
        <v>8</v>
      </c>
      <c r="G12" s="41">
        <v>5</v>
      </c>
      <c r="H12" s="41"/>
      <c r="I12" s="41">
        <v>16</v>
      </c>
      <c r="J12" s="41">
        <v>6</v>
      </c>
      <c r="K12" s="41"/>
      <c r="L12" s="41">
        <v>19</v>
      </c>
      <c r="M12" s="41">
        <v>6</v>
      </c>
      <c r="N12" s="41"/>
      <c r="O12" s="41">
        <v>13</v>
      </c>
      <c r="P12" s="41">
        <v>3</v>
      </c>
      <c r="Q12" s="41">
        <v>5</v>
      </c>
      <c r="R12" s="41">
        <v>13</v>
      </c>
      <c r="S12" s="41">
        <v>4</v>
      </c>
      <c r="T12" s="41">
        <v>5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100">
        <f t="shared" si="0"/>
        <v>108</v>
      </c>
      <c r="AR12" s="68">
        <f t="shared" si="1"/>
        <v>10</v>
      </c>
      <c r="AS12" t="s">
        <v>1226</v>
      </c>
    </row>
    <row r="13" spans="1:46">
      <c r="A13" s="9" t="s">
        <v>980</v>
      </c>
      <c r="B13" s="27" t="s">
        <v>95</v>
      </c>
      <c r="C13" s="68"/>
      <c r="D13" s="21"/>
      <c r="E13" s="68"/>
      <c r="F13" s="21"/>
      <c r="G13" s="41"/>
      <c r="H13" s="41"/>
      <c r="I13" s="21"/>
      <c r="J13" s="41"/>
      <c r="K13" s="41"/>
      <c r="L13" s="41"/>
      <c r="M13" s="41"/>
      <c r="N13" s="41"/>
      <c r="O13" s="41"/>
      <c r="P13" s="41"/>
      <c r="Q13" s="41"/>
      <c r="R13" s="41">
        <v>18</v>
      </c>
      <c r="S13" s="41">
        <v>5</v>
      </c>
      <c r="T13" s="41">
        <v>5</v>
      </c>
      <c r="U13" s="41">
        <v>15</v>
      </c>
      <c r="V13" s="41">
        <v>5</v>
      </c>
      <c r="W13" s="41">
        <v>10</v>
      </c>
      <c r="X13" s="41">
        <v>7</v>
      </c>
      <c r="Y13" s="41">
        <v>4</v>
      </c>
      <c r="Z13" s="41">
        <v>5</v>
      </c>
      <c r="AA13" s="41">
        <v>5</v>
      </c>
      <c r="AB13" s="41">
        <v>2</v>
      </c>
      <c r="AC13" s="41">
        <v>3</v>
      </c>
      <c r="AD13" s="41"/>
      <c r="AE13" s="41">
        <v>14</v>
      </c>
      <c r="AF13" s="41">
        <v>2</v>
      </c>
      <c r="AG13" s="41">
        <v>5</v>
      </c>
      <c r="AH13" s="41">
        <v>8</v>
      </c>
      <c r="AI13" s="41">
        <v>1</v>
      </c>
      <c r="AJ13" s="41"/>
      <c r="AK13" s="41">
        <v>13</v>
      </c>
      <c r="AL13" s="41">
        <v>2</v>
      </c>
      <c r="AM13" s="41"/>
      <c r="AN13" s="41"/>
      <c r="AO13" s="41"/>
      <c r="AP13" s="41"/>
      <c r="AQ13" s="100">
        <f t="shared" si="0"/>
        <v>104</v>
      </c>
      <c r="AR13" s="68">
        <f t="shared" si="1"/>
        <v>25</v>
      </c>
      <c r="AS13" t="s">
        <v>1888</v>
      </c>
    </row>
    <row r="14" spans="1:46">
      <c r="A14" s="9" t="s">
        <v>701</v>
      </c>
      <c r="B14" s="27" t="s">
        <v>481</v>
      </c>
      <c r="C14" s="68"/>
      <c r="D14" s="21"/>
      <c r="E14" s="68"/>
      <c r="F14" s="21"/>
      <c r="G14" s="41"/>
      <c r="H14" s="41"/>
      <c r="I14" s="41"/>
      <c r="J14" s="41"/>
      <c r="K14" s="41"/>
      <c r="L14" s="41">
        <v>17</v>
      </c>
      <c r="M14" s="41">
        <v>5</v>
      </c>
      <c r="N14" s="41">
        <v>20</v>
      </c>
      <c r="O14" s="41">
        <v>13</v>
      </c>
      <c r="P14" s="41">
        <v>5</v>
      </c>
      <c r="Q14" s="41">
        <v>15</v>
      </c>
      <c r="R14" s="41">
        <v>18</v>
      </c>
      <c r="S14" s="41">
        <v>5</v>
      </c>
      <c r="T14" s="41">
        <v>30</v>
      </c>
      <c r="U14" s="41">
        <v>11</v>
      </c>
      <c r="V14" s="41">
        <v>5</v>
      </c>
      <c r="W14" s="41">
        <v>10</v>
      </c>
      <c r="X14" s="41">
        <v>11</v>
      </c>
      <c r="Y14" s="41">
        <v>3</v>
      </c>
      <c r="Z14" s="41">
        <v>10</v>
      </c>
      <c r="AA14" s="41">
        <v>5</v>
      </c>
      <c r="AB14" s="41"/>
      <c r="AC14" s="41">
        <v>2</v>
      </c>
      <c r="AD14" s="41">
        <v>5</v>
      </c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100">
        <f t="shared" si="0"/>
        <v>100</v>
      </c>
      <c r="AR14" s="68">
        <f t="shared" si="1"/>
        <v>90</v>
      </c>
      <c r="AS14" t="s">
        <v>1495</v>
      </c>
    </row>
    <row r="15" spans="1:46">
      <c r="A15" s="9" t="s">
        <v>696</v>
      </c>
      <c r="B15" s="27" t="s">
        <v>101</v>
      </c>
      <c r="C15" s="68">
        <v>20</v>
      </c>
      <c r="D15" s="21">
        <v>4</v>
      </c>
      <c r="E15" s="68">
        <v>35</v>
      </c>
      <c r="F15" s="41">
        <v>19</v>
      </c>
      <c r="G15" s="41">
        <v>4</v>
      </c>
      <c r="H15" s="41">
        <v>15</v>
      </c>
      <c r="I15" s="41">
        <v>13</v>
      </c>
      <c r="J15" s="41">
        <v>4</v>
      </c>
      <c r="K15" s="41">
        <v>5</v>
      </c>
      <c r="L15" s="41">
        <v>14</v>
      </c>
      <c r="M15" s="41">
        <v>3</v>
      </c>
      <c r="N15" s="41">
        <v>35</v>
      </c>
      <c r="O15" s="41">
        <v>10</v>
      </c>
      <c r="P15" s="41">
        <v>3</v>
      </c>
      <c r="Q15" s="41">
        <v>25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100">
        <f t="shared" si="0"/>
        <v>94</v>
      </c>
      <c r="AR15" s="68">
        <f t="shared" si="1"/>
        <v>115</v>
      </c>
    </row>
    <row r="16" spans="1:46">
      <c r="A16" s="9" t="s">
        <v>1107</v>
      </c>
      <c r="B16" s="27" t="s">
        <v>100</v>
      </c>
      <c r="C16" s="68"/>
      <c r="D16" s="21"/>
      <c r="E16" s="68"/>
      <c r="F16" s="41"/>
      <c r="G16" s="41"/>
      <c r="H16" s="41"/>
      <c r="I16" s="21"/>
      <c r="J16" s="21"/>
      <c r="K16" s="41"/>
      <c r="L16" s="41"/>
      <c r="M16" s="41"/>
      <c r="N16" s="41"/>
      <c r="O16" s="41"/>
      <c r="P16" s="41"/>
      <c r="Q16" s="41"/>
      <c r="R16" s="41">
        <v>13</v>
      </c>
      <c r="S16" s="41">
        <v>4</v>
      </c>
      <c r="T16" s="41"/>
      <c r="U16" s="41">
        <v>9</v>
      </c>
      <c r="V16" s="41">
        <v>3</v>
      </c>
      <c r="W16" s="41">
        <v>5</v>
      </c>
      <c r="X16" s="41">
        <v>9</v>
      </c>
      <c r="Y16" s="41">
        <v>6</v>
      </c>
      <c r="Z16" s="41"/>
      <c r="AA16" s="41">
        <v>14</v>
      </c>
      <c r="AB16" s="41">
        <v>3</v>
      </c>
      <c r="AC16" s="41">
        <v>4</v>
      </c>
      <c r="AD16" s="41">
        <v>5</v>
      </c>
      <c r="AE16" s="41">
        <v>14</v>
      </c>
      <c r="AF16" s="41">
        <v>4</v>
      </c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100">
        <f t="shared" si="0"/>
        <v>83</v>
      </c>
      <c r="AR16" s="68">
        <f t="shared" si="1"/>
        <v>10</v>
      </c>
    </row>
    <row r="17" spans="1:44">
      <c r="A17" s="9" t="s">
        <v>981</v>
      </c>
      <c r="B17" s="27" t="s">
        <v>481</v>
      </c>
      <c r="C17" s="68"/>
      <c r="D17" s="21"/>
      <c r="E17" s="68"/>
      <c r="F17" s="21"/>
      <c r="G17" s="41"/>
      <c r="H17" s="41"/>
      <c r="I17" s="21"/>
      <c r="J17" s="41"/>
      <c r="K17" s="41"/>
      <c r="L17" s="41"/>
      <c r="M17" s="41"/>
      <c r="N17" s="41"/>
      <c r="O17" s="41"/>
      <c r="P17" s="41"/>
      <c r="Q17" s="41"/>
      <c r="R17" s="127">
        <v>7</v>
      </c>
      <c r="S17" s="127">
        <v>4</v>
      </c>
      <c r="T17" s="41">
        <v>20</v>
      </c>
      <c r="U17" s="41">
        <v>8</v>
      </c>
      <c r="V17" s="41">
        <v>4</v>
      </c>
      <c r="W17" s="41"/>
      <c r="X17" s="41">
        <v>11</v>
      </c>
      <c r="Y17" s="41">
        <v>3</v>
      </c>
      <c r="Z17" s="41">
        <v>15</v>
      </c>
      <c r="AA17" s="41">
        <v>1</v>
      </c>
      <c r="AB17" s="41"/>
      <c r="AC17" s="41">
        <v>3</v>
      </c>
      <c r="AD17" s="41"/>
      <c r="AE17" s="41">
        <v>6</v>
      </c>
      <c r="AF17" s="41">
        <v>2</v>
      </c>
      <c r="AG17" s="41"/>
      <c r="AH17" s="41">
        <v>4</v>
      </c>
      <c r="AI17" s="41">
        <v>2</v>
      </c>
      <c r="AJ17" s="41"/>
      <c r="AK17" s="41">
        <v>13</v>
      </c>
      <c r="AL17" s="41">
        <v>3</v>
      </c>
      <c r="AM17" s="41">
        <v>15</v>
      </c>
      <c r="AN17" s="41">
        <v>10</v>
      </c>
      <c r="AO17" s="41">
        <v>3</v>
      </c>
      <c r="AP17" s="41">
        <v>10</v>
      </c>
      <c r="AQ17" s="100">
        <f t="shared" si="0"/>
        <v>84</v>
      </c>
      <c r="AR17" s="68">
        <f t="shared" si="1"/>
        <v>60</v>
      </c>
    </row>
    <row r="18" spans="1:44">
      <c r="A18" s="9" t="s">
        <v>613</v>
      </c>
      <c r="B18" s="27" t="s">
        <v>103</v>
      </c>
      <c r="C18" s="2"/>
      <c r="D18" s="2"/>
      <c r="E18" s="2"/>
      <c r="F18" s="2"/>
      <c r="G18" s="2"/>
      <c r="H18" s="2"/>
      <c r="I18" s="41">
        <v>13</v>
      </c>
      <c r="J18" s="41">
        <v>3</v>
      </c>
      <c r="K18" s="41">
        <v>38</v>
      </c>
      <c r="L18" s="41">
        <v>9</v>
      </c>
      <c r="M18" s="41">
        <v>6</v>
      </c>
      <c r="N18" s="41">
        <v>49</v>
      </c>
      <c r="O18" s="41">
        <v>15</v>
      </c>
      <c r="P18" s="41">
        <v>4</v>
      </c>
      <c r="Q18" s="41">
        <v>25</v>
      </c>
      <c r="R18" s="41">
        <v>4</v>
      </c>
      <c r="S18" s="41">
        <v>1</v>
      </c>
      <c r="T18" s="41"/>
      <c r="U18" s="41">
        <v>14</v>
      </c>
      <c r="V18" s="41">
        <v>4</v>
      </c>
      <c r="W18" s="41">
        <v>10</v>
      </c>
      <c r="X18" s="41">
        <v>5</v>
      </c>
      <c r="Y18" s="41">
        <v>5</v>
      </c>
      <c r="Z18" s="41">
        <v>5</v>
      </c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100">
        <f t="shared" si="0"/>
        <v>83</v>
      </c>
      <c r="AR18" s="68">
        <f t="shared" si="1"/>
        <v>127</v>
      </c>
    </row>
    <row r="19" spans="1:44">
      <c r="A19" s="380" t="s">
        <v>80</v>
      </c>
      <c r="B19" s="27" t="s">
        <v>104</v>
      </c>
      <c r="C19" s="68">
        <v>15</v>
      </c>
      <c r="D19" s="21">
        <v>6</v>
      </c>
      <c r="E19" s="68">
        <v>10</v>
      </c>
      <c r="F19" s="41">
        <v>3</v>
      </c>
      <c r="G19" s="41"/>
      <c r="H19" s="41"/>
      <c r="I19" s="41">
        <v>14</v>
      </c>
      <c r="J19" s="41">
        <v>3</v>
      </c>
      <c r="K19" s="41">
        <v>5</v>
      </c>
      <c r="L19" s="41">
        <v>18</v>
      </c>
      <c r="M19" s="41">
        <v>4</v>
      </c>
      <c r="N19" s="41">
        <v>5</v>
      </c>
      <c r="O19" s="41">
        <v>14</v>
      </c>
      <c r="P19" s="41">
        <v>2</v>
      </c>
      <c r="Q19" s="41"/>
      <c r="R19" s="41"/>
      <c r="S19" s="41">
        <v>2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100">
        <f t="shared" si="0"/>
        <v>81</v>
      </c>
      <c r="AR19" s="68">
        <f t="shared" si="1"/>
        <v>20</v>
      </c>
    </row>
    <row r="20" spans="1:44">
      <c r="A20" s="380" t="s">
        <v>91</v>
      </c>
      <c r="B20" s="27" t="s">
        <v>106</v>
      </c>
      <c r="C20" s="68">
        <v>13</v>
      </c>
      <c r="D20" s="21">
        <v>4</v>
      </c>
      <c r="E20" s="68">
        <v>20</v>
      </c>
      <c r="F20" s="41">
        <v>16</v>
      </c>
      <c r="G20" s="41">
        <v>2</v>
      </c>
      <c r="H20" s="41">
        <v>25</v>
      </c>
      <c r="I20" s="41">
        <v>4</v>
      </c>
      <c r="J20" s="41">
        <v>3</v>
      </c>
      <c r="K20" s="41">
        <v>10</v>
      </c>
      <c r="L20" s="41"/>
      <c r="M20" s="41"/>
      <c r="N20" s="41"/>
      <c r="O20" s="41">
        <v>9</v>
      </c>
      <c r="P20" s="41">
        <v>3</v>
      </c>
      <c r="Q20" s="41">
        <v>25</v>
      </c>
      <c r="R20" s="41">
        <v>11</v>
      </c>
      <c r="S20" s="41">
        <v>6</v>
      </c>
      <c r="T20" s="41">
        <v>15</v>
      </c>
      <c r="U20" s="41">
        <v>7</v>
      </c>
      <c r="V20" s="41">
        <v>1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100">
        <f t="shared" si="0"/>
        <v>79</v>
      </c>
      <c r="AR20" s="68">
        <f t="shared" si="1"/>
        <v>95</v>
      </c>
    </row>
    <row r="21" spans="1:44">
      <c r="A21" s="9" t="s">
        <v>600</v>
      </c>
      <c r="B21" s="27" t="s">
        <v>97</v>
      </c>
      <c r="C21" s="2"/>
      <c r="D21" s="2"/>
      <c r="E21" s="2"/>
      <c r="F21" s="2"/>
      <c r="G21" s="2"/>
      <c r="H21" s="2"/>
      <c r="I21" s="127">
        <v>1</v>
      </c>
      <c r="J21" s="41"/>
      <c r="K21" s="41"/>
      <c r="L21" s="41">
        <v>5</v>
      </c>
      <c r="M21" s="41">
        <v>2</v>
      </c>
      <c r="N21" s="41">
        <v>14</v>
      </c>
      <c r="O21" s="41">
        <v>14</v>
      </c>
      <c r="P21" s="41">
        <v>5</v>
      </c>
      <c r="Q21" s="41">
        <v>11</v>
      </c>
      <c r="R21" s="41">
        <v>16</v>
      </c>
      <c r="S21" s="41">
        <v>3</v>
      </c>
      <c r="T21" s="41">
        <v>51</v>
      </c>
      <c r="U21" s="41">
        <v>7</v>
      </c>
      <c r="V21" s="41">
        <v>1</v>
      </c>
      <c r="W21" s="41">
        <v>3</v>
      </c>
      <c r="X21" s="41">
        <v>8</v>
      </c>
      <c r="Y21" s="41">
        <v>4</v>
      </c>
      <c r="Z21" s="41">
        <v>20</v>
      </c>
      <c r="AA21" s="41">
        <v>2</v>
      </c>
      <c r="AB21" s="41">
        <v>2</v>
      </c>
      <c r="AC21" s="41">
        <v>3</v>
      </c>
      <c r="AD21" s="41">
        <v>10</v>
      </c>
      <c r="AE21" s="41">
        <v>5</v>
      </c>
      <c r="AF21" s="41">
        <v>1</v>
      </c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100">
        <f t="shared" si="0"/>
        <v>79</v>
      </c>
      <c r="AR21" s="68">
        <f t="shared" si="1"/>
        <v>109</v>
      </c>
    </row>
    <row r="22" spans="1:44">
      <c r="A22" s="380" t="s">
        <v>70</v>
      </c>
      <c r="B22" s="27" t="s">
        <v>95</v>
      </c>
      <c r="C22" s="68">
        <v>11</v>
      </c>
      <c r="D22" s="21">
        <v>4</v>
      </c>
      <c r="E22" s="68"/>
      <c r="F22" s="41">
        <v>13</v>
      </c>
      <c r="G22" s="41">
        <v>4</v>
      </c>
      <c r="H22" s="41"/>
      <c r="I22" s="41">
        <v>17</v>
      </c>
      <c r="J22" s="41">
        <v>3</v>
      </c>
      <c r="K22" s="41">
        <v>10</v>
      </c>
      <c r="L22" s="41">
        <v>11</v>
      </c>
      <c r="M22" s="41">
        <v>1</v>
      </c>
      <c r="N22" s="41"/>
      <c r="O22" s="41">
        <v>12</v>
      </c>
      <c r="P22" s="41">
        <v>2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100">
        <f t="shared" si="0"/>
        <v>78</v>
      </c>
      <c r="AR22" s="68">
        <f t="shared" si="1"/>
        <v>10</v>
      </c>
    </row>
    <row r="23" spans="1:44">
      <c r="A23" s="9" t="s">
        <v>599</v>
      </c>
      <c r="B23" s="27" t="s">
        <v>481</v>
      </c>
      <c r="C23" s="68"/>
      <c r="D23" s="21"/>
      <c r="E23" s="68"/>
      <c r="F23" s="41"/>
      <c r="G23" s="41"/>
      <c r="H23" s="41"/>
      <c r="I23" s="127">
        <v>1</v>
      </c>
      <c r="J23" s="41"/>
      <c r="K23" s="41"/>
      <c r="L23" s="127">
        <v>3</v>
      </c>
      <c r="M23" s="41"/>
      <c r="N23" s="41"/>
      <c r="O23" s="41">
        <v>12</v>
      </c>
      <c r="P23" s="41">
        <v>3</v>
      </c>
      <c r="Q23" s="41"/>
      <c r="R23" s="41">
        <v>6</v>
      </c>
      <c r="S23" s="41">
        <v>3</v>
      </c>
      <c r="T23" s="41">
        <v>5</v>
      </c>
      <c r="U23" s="41">
        <v>10</v>
      </c>
      <c r="V23" s="41">
        <v>3</v>
      </c>
      <c r="W23" s="41">
        <v>5</v>
      </c>
      <c r="X23" s="41">
        <v>9</v>
      </c>
      <c r="Y23" s="41">
        <v>4</v>
      </c>
      <c r="Z23" s="41">
        <v>10</v>
      </c>
      <c r="AA23" s="41">
        <v>5</v>
      </c>
      <c r="AB23" s="41">
        <v>3</v>
      </c>
      <c r="AC23" s="41">
        <v>1</v>
      </c>
      <c r="AD23" s="41">
        <v>5</v>
      </c>
      <c r="AE23" s="41">
        <v>10</v>
      </c>
      <c r="AF23" s="41">
        <v>2</v>
      </c>
      <c r="AG23" s="41">
        <v>5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100">
        <f t="shared" si="0"/>
        <v>75</v>
      </c>
      <c r="AR23" s="68">
        <f t="shared" si="1"/>
        <v>30</v>
      </c>
    </row>
    <row r="24" spans="1:44">
      <c r="A24" s="9" t="s">
        <v>602</v>
      </c>
      <c r="B24" s="27" t="s">
        <v>93</v>
      </c>
      <c r="C24" s="68"/>
      <c r="D24" s="21"/>
      <c r="E24" s="68"/>
      <c r="F24" s="41"/>
      <c r="G24" s="41"/>
      <c r="H24" s="41"/>
      <c r="I24" s="127">
        <v>1</v>
      </c>
      <c r="J24" s="127">
        <v>1</v>
      </c>
      <c r="K24" s="41"/>
      <c r="L24" s="41"/>
      <c r="M24" s="41"/>
      <c r="N24" s="41"/>
      <c r="O24" s="41"/>
      <c r="P24" s="41"/>
      <c r="Q24" s="41"/>
      <c r="R24" s="41">
        <v>14</v>
      </c>
      <c r="S24" s="41">
        <v>1</v>
      </c>
      <c r="T24" s="41">
        <v>25</v>
      </c>
      <c r="U24" s="41">
        <v>12</v>
      </c>
      <c r="V24" s="41">
        <v>3</v>
      </c>
      <c r="W24" s="41">
        <v>5</v>
      </c>
      <c r="X24" s="41">
        <v>7</v>
      </c>
      <c r="Y24" s="41">
        <v>3</v>
      </c>
      <c r="Z24" s="41"/>
      <c r="AA24" s="41">
        <v>11</v>
      </c>
      <c r="AB24" s="41">
        <v>3</v>
      </c>
      <c r="AC24" s="41">
        <v>5</v>
      </c>
      <c r="AD24" s="41">
        <v>10</v>
      </c>
      <c r="AE24" s="41">
        <v>10</v>
      </c>
      <c r="AF24" s="41">
        <v>1</v>
      </c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100">
        <f t="shared" si="0"/>
        <v>72</v>
      </c>
      <c r="AR24" s="68">
        <f t="shared" si="1"/>
        <v>40</v>
      </c>
    </row>
    <row r="25" spans="1:44">
      <c r="A25" s="9" t="s">
        <v>1322</v>
      </c>
      <c r="B25" s="27" t="s">
        <v>98</v>
      </c>
      <c r="C25" s="68"/>
      <c r="D25" s="21"/>
      <c r="E25" s="68"/>
      <c r="F25" s="21"/>
      <c r="G25" s="41"/>
      <c r="H25" s="41"/>
      <c r="I25" s="2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>
        <v>8</v>
      </c>
      <c r="Y25" s="41">
        <v>2</v>
      </c>
      <c r="Z25" s="41"/>
      <c r="AA25" s="41">
        <v>8</v>
      </c>
      <c r="AB25" s="41">
        <v>2</v>
      </c>
      <c r="AC25" s="41">
        <v>5</v>
      </c>
      <c r="AD25" s="41"/>
      <c r="AE25" s="41">
        <v>11</v>
      </c>
      <c r="AF25" s="41">
        <v>3</v>
      </c>
      <c r="AG25" s="41">
        <v>10</v>
      </c>
      <c r="AH25" s="41">
        <v>13</v>
      </c>
      <c r="AI25" s="41">
        <v>3</v>
      </c>
      <c r="AJ25" s="41">
        <v>5</v>
      </c>
      <c r="AK25" s="41">
        <v>9</v>
      </c>
      <c r="AL25" s="41">
        <v>3</v>
      </c>
      <c r="AM25" s="41">
        <v>5</v>
      </c>
      <c r="AN25" s="41">
        <v>3</v>
      </c>
      <c r="AO25" s="41">
        <v>1</v>
      </c>
      <c r="AP25" s="41"/>
      <c r="AQ25" s="100">
        <f t="shared" si="0"/>
        <v>71</v>
      </c>
      <c r="AR25" s="68">
        <f t="shared" si="1"/>
        <v>20</v>
      </c>
    </row>
    <row r="26" spans="1:44">
      <c r="A26" s="380" t="s">
        <v>597</v>
      </c>
      <c r="B26" s="27" t="s">
        <v>95</v>
      </c>
      <c r="C26" s="2"/>
      <c r="D26" s="2"/>
      <c r="E26" s="2"/>
      <c r="F26" s="2"/>
      <c r="G26" s="2"/>
      <c r="H26" s="2"/>
      <c r="I26" s="41">
        <v>20</v>
      </c>
      <c r="J26" s="41">
        <v>6</v>
      </c>
      <c r="K26" s="41">
        <v>15</v>
      </c>
      <c r="L26" s="41">
        <v>10</v>
      </c>
      <c r="M26" s="41">
        <v>6</v>
      </c>
      <c r="N26" s="41">
        <v>5</v>
      </c>
      <c r="O26" s="41">
        <v>12</v>
      </c>
      <c r="P26" s="41">
        <v>3</v>
      </c>
      <c r="Q26" s="41"/>
      <c r="R26" s="41">
        <v>9</v>
      </c>
      <c r="S26" s="41">
        <v>3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100">
        <f t="shared" si="0"/>
        <v>69</v>
      </c>
      <c r="AR26" s="68">
        <f t="shared" si="1"/>
        <v>20</v>
      </c>
    </row>
    <row r="27" spans="1:44">
      <c r="A27" s="9" t="s">
        <v>729</v>
      </c>
      <c r="B27" s="27" t="s">
        <v>98</v>
      </c>
      <c r="C27" s="68"/>
      <c r="D27" s="21"/>
      <c r="E27" s="68"/>
      <c r="F27" s="21"/>
      <c r="G27" s="41"/>
      <c r="H27" s="41"/>
      <c r="I27" s="41"/>
      <c r="J27" s="41"/>
      <c r="K27" s="41"/>
      <c r="L27" s="127">
        <v>3</v>
      </c>
      <c r="M27" s="41"/>
      <c r="N27" s="41">
        <v>5</v>
      </c>
      <c r="O27" s="41">
        <v>12</v>
      </c>
      <c r="P27" s="41">
        <v>4</v>
      </c>
      <c r="Q27" s="41">
        <v>20</v>
      </c>
      <c r="R27" s="41">
        <v>15</v>
      </c>
      <c r="S27" s="41">
        <v>2</v>
      </c>
      <c r="T27" s="41">
        <v>40</v>
      </c>
      <c r="U27" s="41">
        <v>10</v>
      </c>
      <c r="V27" s="41">
        <v>2</v>
      </c>
      <c r="W27" s="41">
        <v>20</v>
      </c>
      <c r="X27" s="41">
        <v>6</v>
      </c>
      <c r="Y27" s="41">
        <v>2</v>
      </c>
      <c r="Z27" s="41">
        <v>10</v>
      </c>
      <c r="AA27" s="41">
        <v>7</v>
      </c>
      <c r="AB27" s="41"/>
      <c r="AC27" s="41"/>
      <c r="AD27" s="41">
        <v>10</v>
      </c>
      <c r="AE27" s="41">
        <v>2</v>
      </c>
      <c r="AF27" s="41">
        <v>2</v>
      </c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100">
        <f t="shared" si="0"/>
        <v>67</v>
      </c>
      <c r="AR27" s="68">
        <f t="shared" si="1"/>
        <v>105</v>
      </c>
    </row>
    <row r="28" spans="1:44">
      <c r="A28" s="380" t="s">
        <v>59</v>
      </c>
      <c r="B28" s="27" t="s">
        <v>95</v>
      </c>
      <c r="C28" s="68">
        <v>8</v>
      </c>
      <c r="D28" s="21"/>
      <c r="E28" s="68"/>
      <c r="F28" s="41">
        <v>15</v>
      </c>
      <c r="G28" s="41">
        <v>5</v>
      </c>
      <c r="H28" s="41">
        <v>5</v>
      </c>
      <c r="I28" s="41">
        <v>11</v>
      </c>
      <c r="J28" s="41">
        <v>5</v>
      </c>
      <c r="K28" s="41"/>
      <c r="L28" s="41">
        <v>17</v>
      </c>
      <c r="M28" s="41">
        <v>5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100">
        <f t="shared" si="0"/>
        <v>66</v>
      </c>
      <c r="AR28" s="68">
        <f t="shared" si="1"/>
        <v>5</v>
      </c>
    </row>
    <row r="29" spans="1:44">
      <c r="A29" s="9" t="s">
        <v>65</v>
      </c>
      <c r="B29" s="27" t="s">
        <v>93</v>
      </c>
      <c r="C29" s="68">
        <v>16</v>
      </c>
      <c r="D29" s="21">
        <v>2</v>
      </c>
      <c r="E29" s="68">
        <v>10</v>
      </c>
      <c r="F29" s="41">
        <v>14</v>
      </c>
      <c r="G29" s="41">
        <v>3</v>
      </c>
      <c r="H29" s="41">
        <v>10</v>
      </c>
      <c r="I29" s="41">
        <v>18</v>
      </c>
      <c r="J29" s="41">
        <v>4</v>
      </c>
      <c r="K29" s="41">
        <v>10</v>
      </c>
      <c r="L29" s="41">
        <v>8</v>
      </c>
      <c r="M29" s="41">
        <v>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100">
        <f t="shared" si="0"/>
        <v>66</v>
      </c>
      <c r="AR29" s="68">
        <f t="shared" si="1"/>
        <v>30</v>
      </c>
    </row>
    <row r="30" spans="1:44">
      <c r="A30" s="9" t="s">
        <v>1243</v>
      </c>
      <c r="B30" s="27" t="s">
        <v>92</v>
      </c>
      <c r="C30" s="68"/>
      <c r="D30" s="21"/>
      <c r="E30" s="68"/>
      <c r="F30" s="21"/>
      <c r="G30" s="41"/>
      <c r="H30" s="41"/>
      <c r="I30" s="2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127">
        <v>5</v>
      </c>
      <c r="V30" s="41"/>
      <c r="W30" s="41"/>
      <c r="X30" s="41">
        <v>10</v>
      </c>
      <c r="Y30" s="41">
        <v>4</v>
      </c>
      <c r="Z30" s="41"/>
      <c r="AA30" s="41">
        <v>5</v>
      </c>
      <c r="AB30" s="41">
        <v>2</v>
      </c>
      <c r="AC30" s="41">
        <v>1</v>
      </c>
      <c r="AD30" s="41"/>
      <c r="AE30" s="41">
        <v>11</v>
      </c>
      <c r="AF30" s="41">
        <v>3</v>
      </c>
      <c r="AG30" s="41"/>
      <c r="AH30" s="41"/>
      <c r="AI30" s="41"/>
      <c r="AJ30" s="41"/>
      <c r="AK30" s="41">
        <v>12</v>
      </c>
      <c r="AL30" s="41">
        <v>4</v>
      </c>
      <c r="AM30" s="41"/>
      <c r="AN30" s="41">
        <v>7</v>
      </c>
      <c r="AO30" s="41">
        <v>2</v>
      </c>
      <c r="AP30" s="41">
        <v>5</v>
      </c>
      <c r="AQ30" s="100">
        <f t="shared" si="0"/>
        <v>66</v>
      </c>
      <c r="AR30" s="68">
        <f t="shared" si="1"/>
        <v>5</v>
      </c>
    </row>
    <row r="31" spans="1:44">
      <c r="A31" s="9" t="s">
        <v>1415</v>
      </c>
      <c r="B31" s="27" t="s">
        <v>313</v>
      </c>
      <c r="C31" s="68"/>
      <c r="D31" s="21"/>
      <c r="E31" s="68"/>
      <c r="F31" s="2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>
        <v>1</v>
      </c>
      <c r="Y31" s="41"/>
      <c r="Z31" s="41"/>
      <c r="AA31" s="127">
        <v>2</v>
      </c>
      <c r="AB31" s="41"/>
      <c r="AC31" s="127">
        <v>2</v>
      </c>
      <c r="AD31" s="41"/>
      <c r="AE31" s="41">
        <v>14</v>
      </c>
      <c r="AF31" s="41">
        <v>4</v>
      </c>
      <c r="AG31" s="41">
        <v>20</v>
      </c>
      <c r="AH31" s="41">
        <v>16</v>
      </c>
      <c r="AI31" s="41">
        <v>2</v>
      </c>
      <c r="AJ31" s="41">
        <v>28</v>
      </c>
      <c r="AK31" s="41">
        <v>13</v>
      </c>
      <c r="AL31" s="41">
        <v>3</v>
      </c>
      <c r="AM31" s="41">
        <v>26</v>
      </c>
      <c r="AN31" s="41">
        <v>6</v>
      </c>
      <c r="AO31" s="41">
        <v>3</v>
      </c>
      <c r="AP31" s="41">
        <v>15</v>
      </c>
      <c r="AQ31" s="100">
        <f t="shared" si="0"/>
        <v>66</v>
      </c>
      <c r="AR31" s="68">
        <f t="shared" si="1"/>
        <v>89</v>
      </c>
    </row>
    <row r="32" spans="1:44">
      <c r="A32" s="9" t="s">
        <v>1338</v>
      </c>
      <c r="B32" s="27" t="s">
        <v>99</v>
      </c>
      <c r="C32" s="68"/>
      <c r="D32" s="21"/>
      <c r="E32" s="68"/>
      <c r="F32" s="2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>
        <v>7</v>
      </c>
      <c r="Y32" s="41">
        <v>3</v>
      </c>
      <c r="Z32" s="41"/>
      <c r="AA32" s="41">
        <v>3</v>
      </c>
      <c r="AB32" s="41">
        <v>2</v>
      </c>
      <c r="AC32" s="41">
        <v>3</v>
      </c>
      <c r="AD32" s="41">
        <v>10</v>
      </c>
      <c r="AE32" s="41">
        <v>12</v>
      </c>
      <c r="AF32" s="41">
        <v>2</v>
      </c>
      <c r="AG32" s="41">
        <v>5</v>
      </c>
      <c r="AH32" s="41">
        <v>9</v>
      </c>
      <c r="AI32" s="41">
        <v>2</v>
      </c>
      <c r="AJ32" s="41">
        <v>15</v>
      </c>
      <c r="AK32" s="41">
        <v>10</v>
      </c>
      <c r="AL32" s="41">
        <v>3</v>
      </c>
      <c r="AM32" s="41">
        <v>10</v>
      </c>
      <c r="AN32" s="41">
        <v>7</v>
      </c>
      <c r="AO32" s="41">
        <v>3</v>
      </c>
      <c r="AP32" s="41"/>
      <c r="AQ32" s="100">
        <f t="shared" si="0"/>
        <v>66</v>
      </c>
      <c r="AR32" s="68">
        <f t="shared" si="1"/>
        <v>40</v>
      </c>
    </row>
    <row r="33" spans="1:44">
      <c r="A33" s="9" t="s">
        <v>326</v>
      </c>
      <c r="B33" s="27" t="s">
        <v>313</v>
      </c>
      <c r="C33" s="2"/>
      <c r="D33" s="2"/>
      <c r="E33" s="2"/>
      <c r="F33" s="41">
        <v>18</v>
      </c>
      <c r="G33" s="41">
        <v>4</v>
      </c>
      <c r="H33" s="41">
        <v>5</v>
      </c>
      <c r="I33" s="41">
        <v>11</v>
      </c>
      <c r="J33" s="41">
        <v>4</v>
      </c>
      <c r="K33" s="41">
        <v>15</v>
      </c>
      <c r="L33" s="41">
        <v>13</v>
      </c>
      <c r="M33" s="41">
        <v>5</v>
      </c>
      <c r="N33" s="41">
        <v>10</v>
      </c>
      <c r="O33" s="41">
        <v>7</v>
      </c>
      <c r="P33" s="41">
        <v>1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100">
        <f t="shared" si="0"/>
        <v>63</v>
      </c>
      <c r="AR33" s="68">
        <f t="shared" si="1"/>
        <v>30</v>
      </c>
    </row>
    <row r="34" spans="1:44">
      <c r="A34" s="9" t="s">
        <v>1180</v>
      </c>
      <c r="B34" s="27" t="s">
        <v>481</v>
      </c>
      <c r="C34" s="68"/>
      <c r="D34" s="21"/>
      <c r="E34" s="68"/>
      <c r="F34" s="21"/>
      <c r="G34" s="41"/>
      <c r="H34" s="41"/>
      <c r="I34" s="2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127">
        <v>7</v>
      </c>
      <c r="V34" s="41"/>
      <c r="W34" s="41"/>
      <c r="X34" s="127">
        <v>4</v>
      </c>
      <c r="Y34" s="127">
        <v>1</v>
      </c>
      <c r="Z34" s="41">
        <v>5</v>
      </c>
      <c r="AA34" s="41">
        <v>2</v>
      </c>
      <c r="AB34" s="41">
        <v>1</v>
      </c>
      <c r="AC34" s="41">
        <v>4</v>
      </c>
      <c r="AD34" s="41"/>
      <c r="AE34" s="41">
        <v>12</v>
      </c>
      <c r="AF34" s="41">
        <v>3</v>
      </c>
      <c r="AG34" s="41">
        <v>5</v>
      </c>
      <c r="AH34" s="41">
        <v>8</v>
      </c>
      <c r="AI34" s="41">
        <v>1</v>
      </c>
      <c r="AJ34" s="41"/>
      <c r="AK34" s="41">
        <v>11</v>
      </c>
      <c r="AL34" s="41">
        <v>3</v>
      </c>
      <c r="AM34" s="41">
        <v>15</v>
      </c>
      <c r="AN34" s="41">
        <v>3</v>
      </c>
      <c r="AO34" s="41">
        <v>3</v>
      </c>
      <c r="AP34" s="41"/>
      <c r="AQ34" s="100">
        <f t="shared" si="0"/>
        <v>63</v>
      </c>
      <c r="AR34" s="68">
        <f t="shared" si="1"/>
        <v>25</v>
      </c>
    </row>
    <row r="35" spans="1:44">
      <c r="A35" s="380" t="s">
        <v>366</v>
      </c>
      <c r="B35" s="27" t="s">
        <v>99</v>
      </c>
      <c r="C35" s="68"/>
      <c r="D35" s="21"/>
      <c r="E35" s="68"/>
      <c r="F35" s="41">
        <v>15</v>
      </c>
      <c r="G35" s="41">
        <v>5</v>
      </c>
      <c r="H35" s="41">
        <v>5</v>
      </c>
      <c r="I35" s="41">
        <v>1</v>
      </c>
      <c r="J35" s="41">
        <v>1</v>
      </c>
      <c r="K35" s="41"/>
      <c r="L35" s="41">
        <v>6</v>
      </c>
      <c r="M35" s="41">
        <v>4</v>
      </c>
      <c r="N35" s="41">
        <v>5</v>
      </c>
      <c r="O35" s="41">
        <v>15</v>
      </c>
      <c r="P35" s="41">
        <v>5</v>
      </c>
      <c r="Q35" s="41">
        <v>15</v>
      </c>
      <c r="R35" s="41">
        <v>8</v>
      </c>
      <c r="S35" s="41">
        <v>3</v>
      </c>
      <c r="T35" s="41">
        <v>10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100">
        <f t="shared" si="0"/>
        <v>63</v>
      </c>
      <c r="AR35" s="68">
        <f t="shared" si="1"/>
        <v>35</v>
      </c>
    </row>
    <row r="36" spans="1:44">
      <c r="A36" s="380" t="s">
        <v>73</v>
      </c>
      <c r="B36" s="27" t="s">
        <v>99</v>
      </c>
      <c r="C36" s="68">
        <v>16</v>
      </c>
      <c r="D36" s="21">
        <v>4</v>
      </c>
      <c r="E36" s="68"/>
      <c r="F36" s="41">
        <v>10</v>
      </c>
      <c r="G36" s="41">
        <v>2</v>
      </c>
      <c r="H36" s="41">
        <v>15</v>
      </c>
      <c r="I36" s="41">
        <v>16</v>
      </c>
      <c r="J36" s="41">
        <v>5</v>
      </c>
      <c r="K36" s="41">
        <v>10</v>
      </c>
      <c r="L36" s="41">
        <v>6</v>
      </c>
      <c r="M36" s="41">
        <v>1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100">
        <f t="shared" si="0"/>
        <v>60</v>
      </c>
      <c r="AR36" s="68">
        <f t="shared" si="1"/>
        <v>25</v>
      </c>
    </row>
    <row r="37" spans="1:44">
      <c r="A37" s="9" t="s">
        <v>1553</v>
      </c>
      <c r="B37" s="27" t="s">
        <v>95</v>
      </c>
      <c r="C37" s="68"/>
      <c r="D37" s="21"/>
      <c r="E37" s="68"/>
      <c r="F37" s="2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>
        <v>16</v>
      </c>
      <c r="AF37" s="41">
        <v>4</v>
      </c>
      <c r="AG37" s="41"/>
      <c r="AH37" s="41">
        <v>11</v>
      </c>
      <c r="AI37" s="41">
        <v>3</v>
      </c>
      <c r="AJ37" s="41">
        <v>5</v>
      </c>
      <c r="AK37" s="41">
        <v>12</v>
      </c>
      <c r="AL37" s="41">
        <v>4</v>
      </c>
      <c r="AM37" s="41">
        <v>5</v>
      </c>
      <c r="AN37" s="41">
        <v>9</v>
      </c>
      <c r="AO37" s="41">
        <v>1</v>
      </c>
      <c r="AP37" s="41">
        <v>5</v>
      </c>
      <c r="AQ37" s="100">
        <f t="shared" si="0"/>
        <v>60</v>
      </c>
      <c r="AR37" s="68">
        <f t="shared" si="1"/>
        <v>15</v>
      </c>
    </row>
    <row r="38" spans="1:44">
      <c r="A38" s="9" t="s">
        <v>979</v>
      </c>
      <c r="B38" s="27" t="s">
        <v>92</v>
      </c>
      <c r="C38" s="68"/>
      <c r="D38" s="21"/>
      <c r="E38" s="68"/>
      <c r="F38" s="21"/>
      <c r="G38" s="41"/>
      <c r="H38" s="41"/>
      <c r="I38" s="21"/>
      <c r="J38" s="41"/>
      <c r="K38" s="41"/>
      <c r="L38" s="41"/>
      <c r="M38" s="41"/>
      <c r="N38" s="41"/>
      <c r="O38" s="41"/>
      <c r="P38" s="41"/>
      <c r="Q38" s="41"/>
      <c r="R38" s="127">
        <v>1</v>
      </c>
      <c r="S38" s="41"/>
      <c r="T38" s="41"/>
      <c r="U38" s="41">
        <v>21</v>
      </c>
      <c r="V38" s="41">
        <v>5</v>
      </c>
      <c r="W38" s="41"/>
      <c r="X38" s="41">
        <v>9</v>
      </c>
      <c r="Y38" s="41">
        <v>4</v>
      </c>
      <c r="Z38" s="41">
        <v>5</v>
      </c>
      <c r="AA38" s="41">
        <v>8</v>
      </c>
      <c r="AB38" s="41">
        <v>1</v>
      </c>
      <c r="AC38" s="41">
        <v>4</v>
      </c>
      <c r="AD38" s="41"/>
      <c r="AE38" s="41">
        <v>1</v>
      </c>
      <c r="AF38" s="41">
        <v>2</v>
      </c>
      <c r="AG38" s="41"/>
      <c r="AH38" s="41">
        <v>2</v>
      </c>
      <c r="AI38" s="41"/>
      <c r="AJ38" s="41"/>
      <c r="AK38" s="41"/>
      <c r="AL38" s="41"/>
      <c r="AM38" s="41"/>
      <c r="AN38" s="41"/>
      <c r="AO38" s="41"/>
      <c r="AP38" s="41"/>
      <c r="AQ38" s="100">
        <f t="shared" si="0"/>
        <v>58</v>
      </c>
      <c r="AR38" s="68">
        <f t="shared" si="1"/>
        <v>5</v>
      </c>
    </row>
    <row r="39" spans="1:44">
      <c r="A39" s="9" t="s">
        <v>986</v>
      </c>
      <c r="B39" s="27" t="s">
        <v>106</v>
      </c>
      <c r="C39" s="68"/>
      <c r="D39" s="21"/>
      <c r="E39" s="68"/>
      <c r="F39" s="21"/>
      <c r="G39" s="41"/>
      <c r="H39" s="41"/>
      <c r="I39" s="21"/>
      <c r="J39" s="41"/>
      <c r="K39" s="41"/>
      <c r="L39" s="41"/>
      <c r="M39" s="41"/>
      <c r="N39" s="41"/>
      <c r="O39" s="41"/>
      <c r="P39" s="41"/>
      <c r="Q39" s="41"/>
      <c r="R39" s="127">
        <v>1</v>
      </c>
      <c r="S39" s="41"/>
      <c r="T39" s="41"/>
      <c r="U39" s="41"/>
      <c r="V39" s="41"/>
      <c r="W39" s="41"/>
      <c r="X39" s="41">
        <v>7</v>
      </c>
      <c r="Y39" s="41">
        <v>4</v>
      </c>
      <c r="Z39" s="41">
        <v>15</v>
      </c>
      <c r="AA39" s="41">
        <v>11</v>
      </c>
      <c r="AB39" s="41">
        <v>3</v>
      </c>
      <c r="AC39" s="41">
        <v>4</v>
      </c>
      <c r="AD39" s="41">
        <v>35</v>
      </c>
      <c r="AE39" s="41">
        <v>6</v>
      </c>
      <c r="AF39" s="41">
        <v>1</v>
      </c>
      <c r="AG39" s="41">
        <v>10</v>
      </c>
      <c r="AH39" s="41">
        <v>8</v>
      </c>
      <c r="AI39" s="41">
        <v>1</v>
      </c>
      <c r="AJ39" s="41">
        <v>5</v>
      </c>
      <c r="AK39" s="41">
        <v>7</v>
      </c>
      <c r="AL39" s="41">
        <v>4</v>
      </c>
      <c r="AM39" s="41"/>
      <c r="AN39" s="41"/>
      <c r="AO39" s="41"/>
      <c r="AP39" s="41"/>
      <c r="AQ39" s="100">
        <f t="shared" si="0"/>
        <v>57</v>
      </c>
      <c r="AR39" s="68">
        <f t="shared" si="1"/>
        <v>65</v>
      </c>
    </row>
    <row r="40" spans="1:44">
      <c r="A40" s="9" t="s">
        <v>611</v>
      </c>
      <c r="B40" s="27" t="s">
        <v>93</v>
      </c>
      <c r="C40" s="2"/>
      <c r="D40" s="2"/>
      <c r="E40" s="2"/>
      <c r="F40" s="2"/>
      <c r="G40" s="2"/>
      <c r="H40" s="2"/>
      <c r="I40" s="41">
        <v>8</v>
      </c>
      <c r="J40" s="41">
        <v>5</v>
      </c>
      <c r="K40" s="41">
        <v>5</v>
      </c>
      <c r="L40" s="41">
        <v>10</v>
      </c>
      <c r="M40" s="41">
        <v>5</v>
      </c>
      <c r="N40" s="41">
        <v>5</v>
      </c>
      <c r="O40" s="41">
        <v>7</v>
      </c>
      <c r="P40" s="41">
        <v>1</v>
      </c>
      <c r="Q40" s="41"/>
      <c r="R40" s="41">
        <v>16</v>
      </c>
      <c r="S40" s="41">
        <v>5</v>
      </c>
      <c r="T40" s="41">
        <v>15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00">
        <f t="shared" si="0"/>
        <v>57</v>
      </c>
      <c r="AR40" s="68">
        <f t="shared" si="1"/>
        <v>25</v>
      </c>
    </row>
    <row r="41" spans="1:44">
      <c r="A41" s="380" t="s">
        <v>1750</v>
      </c>
      <c r="B41" s="27" t="s">
        <v>98</v>
      </c>
      <c r="C41" s="68">
        <v>14</v>
      </c>
      <c r="D41" s="21">
        <v>5</v>
      </c>
      <c r="E41" s="68">
        <v>21</v>
      </c>
      <c r="F41" s="41">
        <v>14</v>
      </c>
      <c r="G41" s="41">
        <v>5</v>
      </c>
      <c r="H41" s="41">
        <v>41</v>
      </c>
      <c r="I41" s="41">
        <v>12</v>
      </c>
      <c r="J41" s="41"/>
      <c r="K41" s="41">
        <v>17</v>
      </c>
      <c r="L41" s="41">
        <v>5</v>
      </c>
      <c r="M41" s="41">
        <v>1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100">
        <f t="shared" si="0"/>
        <v>56</v>
      </c>
      <c r="AR41" s="68">
        <f t="shared" si="1"/>
        <v>79</v>
      </c>
    </row>
    <row r="42" spans="1:44">
      <c r="A42" s="380" t="s">
        <v>77</v>
      </c>
      <c r="B42" s="27" t="s">
        <v>103</v>
      </c>
      <c r="C42" s="68">
        <v>8</v>
      </c>
      <c r="D42" s="21">
        <v>5</v>
      </c>
      <c r="E42" s="68">
        <v>67</v>
      </c>
      <c r="F42" s="41">
        <v>16</v>
      </c>
      <c r="G42" s="41">
        <v>6</v>
      </c>
      <c r="H42" s="41">
        <v>164</v>
      </c>
      <c r="I42" s="41">
        <v>15</v>
      </c>
      <c r="J42" s="41">
        <v>5</v>
      </c>
      <c r="K42" s="41">
        <v>53</v>
      </c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100">
        <f t="shared" si="0"/>
        <v>55</v>
      </c>
      <c r="AR42" s="68">
        <f t="shared" si="1"/>
        <v>284</v>
      </c>
    </row>
    <row r="43" spans="1:44">
      <c r="A43" s="9" t="s">
        <v>84</v>
      </c>
      <c r="B43" s="27" t="s">
        <v>106</v>
      </c>
      <c r="C43" s="68">
        <v>13</v>
      </c>
      <c r="D43" s="21">
        <v>3</v>
      </c>
      <c r="E43" s="68">
        <v>10</v>
      </c>
      <c r="F43" s="41">
        <v>10</v>
      </c>
      <c r="G43" s="41">
        <v>4</v>
      </c>
      <c r="H43" s="41">
        <v>15</v>
      </c>
      <c r="I43" s="41">
        <v>10</v>
      </c>
      <c r="J43" s="41">
        <v>3</v>
      </c>
      <c r="K43" s="41">
        <v>5</v>
      </c>
      <c r="L43" s="41">
        <v>8</v>
      </c>
      <c r="M43" s="41">
        <v>4</v>
      </c>
      <c r="N43" s="41">
        <v>15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100">
        <f t="shared" si="0"/>
        <v>55</v>
      </c>
      <c r="AR43" s="68">
        <f t="shared" si="1"/>
        <v>45</v>
      </c>
    </row>
    <row r="44" spans="1:44">
      <c r="A44" s="9" t="s">
        <v>61</v>
      </c>
      <c r="B44" s="27" t="s">
        <v>93</v>
      </c>
      <c r="C44" s="68">
        <v>17</v>
      </c>
      <c r="D44" s="21">
        <v>4</v>
      </c>
      <c r="E44" s="68"/>
      <c r="F44" s="41">
        <v>14</v>
      </c>
      <c r="G44" s="41">
        <v>5</v>
      </c>
      <c r="H44" s="41"/>
      <c r="I44" s="41"/>
      <c r="J44" s="41"/>
      <c r="K44" s="41"/>
      <c r="L44" s="41">
        <v>13</v>
      </c>
      <c r="M44" s="41">
        <v>1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100">
        <f t="shared" si="0"/>
        <v>54</v>
      </c>
      <c r="AR44" s="68">
        <f t="shared" si="1"/>
        <v>0</v>
      </c>
    </row>
    <row r="45" spans="1:44">
      <c r="A45" s="380" t="s">
        <v>730</v>
      </c>
      <c r="B45" s="27" t="s">
        <v>98</v>
      </c>
      <c r="C45" s="68"/>
      <c r="D45" s="21"/>
      <c r="E45" s="68"/>
      <c r="F45" s="21"/>
      <c r="G45" s="41"/>
      <c r="H45" s="41"/>
      <c r="I45" s="41"/>
      <c r="J45" s="41"/>
      <c r="K45" s="41"/>
      <c r="L45" s="127">
        <v>4</v>
      </c>
      <c r="M45" s="41"/>
      <c r="N45" s="41"/>
      <c r="O45" s="41">
        <v>17</v>
      </c>
      <c r="P45" s="41">
        <v>4</v>
      </c>
      <c r="Q45" s="41"/>
      <c r="R45" s="41">
        <v>14</v>
      </c>
      <c r="S45" s="41">
        <v>2</v>
      </c>
      <c r="T45" s="41">
        <v>15</v>
      </c>
      <c r="U45" s="41">
        <v>8</v>
      </c>
      <c r="V45" s="41">
        <v>5</v>
      </c>
      <c r="W45" s="41">
        <v>15</v>
      </c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100">
        <f t="shared" si="0"/>
        <v>54</v>
      </c>
      <c r="AR45" s="68">
        <f t="shared" si="1"/>
        <v>30</v>
      </c>
    </row>
    <row r="46" spans="1:44">
      <c r="A46" s="9" t="s">
        <v>1239</v>
      </c>
      <c r="B46" s="27" t="s">
        <v>100</v>
      </c>
      <c r="C46" s="68"/>
      <c r="D46" s="21"/>
      <c r="E46" s="68"/>
      <c r="F46" s="21"/>
      <c r="G46" s="41"/>
      <c r="H46" s="41"/>
      <c r="I46" s="2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127">
        <v>1</v>
      </c>
      <c r="V46" s="41"/>
      <c r="W46" s="41"/>
      <c r="X46" s="127">
        <v>2</v>
      </c>
      <c r="Y46" s="41"/>
      <c r="Z46" s="41"/>
      <c r="AA46" s="41">
        <v>9</v>
      </c>
      <c r="AB46" s="41">
        <v>1</v>
      </c>
      <c r="AC46" s="41">
        <v>3</v>
      </c>
      <c r="AD46" s="41">
        <v>5</v>
      </c>
      <c r="AE46" s="41">
        <v>5</v>
      </c>
      <c r="AF46" s="41"/>
      <c r="AG46" s="41">
        <v>5</v>
      </c>
      <c r="AH46" s="41">
        <v>13</v>
      </c>
      <c r="AI46" s="41">
        <v>3</v>
      </c>
      <c r="AJ46" s="41"/>
      <c r="AK46" s="41">
        <v>5</v>
      </c>
      <c r="AL46" s="41">
        <v>4</v>
      </c>
      <c r="AM46" s="41"/>
      <c r="AN46" s="41">
        <v>6</v>
      </c>
      <c r="AO46" s="41">
        <v>2</v>
      </c>
      <c r="AP46" s="41"/>
      <c r="AQ46" s="100">
        <f t="shared" si="0"/>
        <v>54</v>
      </c>
      <c r="AR46" s="68">
        <f t="shared" si="1"/>
        <v>10</v>
      </c>
    </row>
    <row r="47" spans="1:44">
      <c r="A47" s="380" t="s">
        <v>55</v>
      </c>
      <c r="B47" s="27" t="s">
        <v>92</v>
      </c>
      <c r="C47" s="68">
        <v>17</v>
      </c>
      <c r="D47" s="21">
        <v>4</v>
      </c>
      <c r="E47" s="68"/>
      <c r="F47" s="41">
        <v>16</v>
      </c>
      <c r="G47" s="41">
        <v>5</v>
      </c>
      <c r="H47" s="41"/>
      <c r="I47" s="41">
        <v>7</v>
      </c>
      <c r="J47" s="41">
        <v>3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100">
        <f t="shared" si="0"/>
        <v>52</v>
      </c>
      <c r="AR47" s="68">
        <f t="shared" si="1"/>
        <v>0</v>
      </c>
    </row>
    <row r="48" spans="1:44">
      <c r="A48" s="380" t="s">
        <v>58</v>
      </c>
      <c r="B48" s="27" t="s">
        <v>93</v>
      </c>
      <c r="C48" s="68">
        <v>13</v>
      </c>
      <c r="D48" s="21">
        <v>5</v>
      </c>
      <c r="E48" s="68"/>
      <c r="F48" s="41">
        <v>10</v>
      </c>
      <c r="G48" s="41">
        <v>5</v>
      </c>
      <c r="H48" s="41">
        <v>10</v>
      </c>
      <c r="I48" s="41">
        <v>17</v>
      </c>
      <c r="J48" s="41">
        <v>2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100">
        <f t="shared" si="0"/>
        <v>52</v>
      </c>
      <c r="AR48" s="68">
        <f t="shared" si="1"/>
        <v>10</v>
      </c>
    </row>
    <row r="49" spans="1:44">
      <c r="A49" s="9" t="s">
        <v>1155</v>
      </c>
      <c r="B49" s="27" t="s">
        <v>99</v>
      </c>
      <c r="C49" s="68"/>
      <c r="D49" s="21"/>
      <c r="E49" s="68"/>
      <c r="F49" s="21"/>
      <c r="G49" s="41"/>
      <c r="H49" s="41"/>
      <c r="I49" s="2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>
        <v>15</v>
      </c>
      <c r="V49" s="41">
        <v>4</v>
      </c>
      <c r="W49" s="41"/>
      <c r="X49" s="41">
        <v>7</v>
      </c>
      <c r="Y49" s="41">
        <v>1</v>
      </c>
      <c r="Z49" s="41"/>
      <c r="AA49" s="41">
        <v>11</v>
      </c>
      <c r="AB49" s="41">
        <v>1</v>
      </c>
      <c r="AC49" s="41">
        <v>1</v>
      </c>
      <c r="AD49" s="41"/>
      <c r="AE49" s="41">
        <v>9</v>
      </c>
      <c r="AF49" s="41">
        <v>2</v>
      </c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100">
        <f t="shared" si="0"/>
        <v>51</v>
      </c>
      <c r="AR49" s="68">
        <f t="shared" si="1"/>
        <v>0</v>
      </c>
    </row>
    <row r="50" spans="1:44">
      <c r="A50" s="9" t="s">
        <v>64</v>
      </c>
      <c r="B50" s="27" t="s">
        <v>97</v>
      </c>
      <c r="C50" s="68">
        <v>18</v>
      </c>
      <c r="D50" s="21">
        <v>4</v>
      </c>
      <c r="E50" s="68">
        <v>16</v>
      </c>
      <c r="F50" s="41">
        <v>13</v>
      </c>
      <c r="G50" s="41">
        <v>5</v>
      </c>
      <c r="H50" s="41">
        <v>4</v>
      </c>
      <c r="I50" s="41">
        <v>11</v>
      </c>
      <c r="J50" s="41"/>
      <c r="K50" s="41">
        <v>5</v>
      </c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100">
        <f t="shared" si="0"/>
        <v>51</v>
      </c>
      <c r="AR50" s="68">
        <f t="shared" si="1"/>
        <v>25</v>
      </c>
    </row>
    <row r="51" spans="1:44">
      <c r="A51" s="9" t="s">
        <v>1437</v>
      </c>
      <c r="B51" s="27" t="s">
        <v>97</v>
      </c>
      <c r="C51" s="68"/>
      <c r="D51" s="21"/>
      <c r="E51" s="68"/>
      <c r="F51" s="21"/>
      <c r="G51" s="41"/>
      <c r="H51" s="41"/>
      <c r="I51" s="2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127">
        <v>2</v>
      </c>
      <c r="AB51" s="41"/>
      <c r="AC51" s="127">
        <v>1</v>
      </c>
      <c r="AD51" s="41"/>
      <c r="AE51" s="41">
        <v>11</v>
      </c>
      <c r="AF51" s="41">
        <v>2</v>
      </c>
      <c r="AG51" s="41">
        <v>5</v>
      </c>
      <c r="AH51" s="41">
        <v>10</v>
      </c>
      <c r="AI51" s="41">
        <v>2</v>
      </c>
      <c r="AJ51" s="41">
        <v>5</v>
      </c>
      <c r="AK51" s="41">
        <v>13</v>
      </c>
      <c r="AL51" s="41">
        <v>2</v>
      </c>
      <c r="AM51" s="41">
        <v>10</v>
      </c>
      <c r="AN51" s="41">
        <v>6</v>
      </c>
      <c r="AO51" s="41">
        <v>2</v>
      </c>
      <c r="AP51" s="41">
        <v>15</v>
      </c>
      <c r="AQ51" s="100">
        <f t="shared" si="0"/>
        <v>51</v>
      </c>
      <c r="AR51" s="68">
        <f t="shared" si="1"/>
        <v>35</v>
      </c>
    </row>
    <row r="52" spans="1:44">
      <c r="A52" s="9" t="s">
        <v>1604</v>
      </c>
      <c r="B52" s="27" t="s">
        <v>106</v>
      </c>
      <c r="C52" s="68"/>
      <c r="D52" s="21"/>
      <c r="E52" s="68"/>
      <c r="F52" s="2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127">
        <v>6</v>
      </c>
      <c r="AF52" s="127">
        <v>1</v>
      </c>
      <c r="AG52" s="127">
        <v>10</v>
      </c>
      <c r="AH52" s="68">
        <v>11</v>
      </c>
      <c r="AI52" s="68">
        <v>2</v>
      </c>
      <c r="AJ52" s="68">
        <v>55</v>
      </c>
      <c r="AK52" s="68">
        <v>16</v>
      </c>
      <c r="AL52" s="68">
        <v>4</v>
      </c>
      <c r="AM52" s="68">
        <v>58</v>
      </c>
      <c r="AN52" s="68">
        <v>8</v>
      </c>
      <c r="AO52" s="68">
        <v>3</v>
      </c>
      <c r="AP52" s="68">
        <v>25</v>
      </c>
      <c r="AQ52" s="100">
        <f t="shared" si="0"/>
        <v>51</v>
      </c>
      <c r="AR52" s="68">
        <f t="shared" si="1"/>
        <v>148</v>
      </c>
    </row>
    <row r="53" spans="1:44">
      <c r="A53" s="9" t="s">
        <v>1185</v>
      </c>
      <c r="B53" s="27" t="s">
        <v>99</v>
      </c>
      <c r="C53" s="68"/>
      <c r="D53" s="21"/>
      <c r="E53" s="68"/>
      <c r="F53" s="21"/>
      <c r="G53" s="41"/>
      <c r="H53" s="41"/>
      <c r="I53" s="2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127">
        <v>1</v>
      </c>
      <c r="V53" s="41"/>
      <c r="W53" s="41"/>
      <c r="X53" s="41">
        <v>7</v>
      </c>
      <c r="Y53" s="41">
        <v>3</v>
      </c>
      <c r="Z53" s="41">
        <v>10</v>
      </c>
      <c r="AA53" s="41">
        <v>11</v>
      </c>
      <c r="AB53" s="41">
        <v>1</v>
      </c>
      <c r="AC53" s="41">
        <v>3</v>
      </c>
      <c r="AD53" s="41">
        <v>5</v>
      </c>
      <c r="AE53" s="41"/>
      <c r="AF53" s="41"/>
      <c r="AG53" s="41"/>
      <c r="AH53" s="41">
        <v>10</v>
      </c>
      <c r="AI53" s="41">
        <v>4</v>
      </c>
      <c r="AJ53" s="41"/>
      <c r="AK53" s="41">
        <v>7</v>
      </c>
      <c r="AL53" s="41">
        <v>3</v>
      </c>
      <c r="AM53" s="41"/>
      <c r="AN53" s="41"/>
      <c r="AO53" s="41"/>
      <c r="AP53" s="41"/>
      <c r="AQ53" s="100">
        <f t="shared" si="0"/>
        <v>50</v>
      </c>
      <c r="AR53" s="68">
        <f t="shared" si="1"/>
        <v>15</v>
      </c>
    </row>
    <row r="54" spans="1:44">
      <c r="A54" s="9" t="s">
        <v>732</v>
      </c>
      <c r="B54" s="27" t="s">
        <v>106</v>
      </c>
      <c r="C54" s="68"/>
      <c r="D54" s="21"/>
      <c r="E54" s="68"/>
      <c r="F54" s="21"/>
      <c r="G54" s="41"/>
      <c r="H54" s="41"/>
      <c r="I54" s="41"/>
      <c r="J54" s="41"/>
      <c r="K54" s="41"/>
      <c r="L54" s="127">
        <v>2</v>
      </c>
      <c r="M54" s="41"/>
      <c r="N54" s="41"/>
      <c r="O54" s="41">
        <v>4</v>
      </c>
      <c r="P54" s="41">
        <v>2</v>
      </c>
      <c r="Q54" s="41"/>
      <c r="R54" s="41">
        <v>11</v>
      </c>
      <c r="S54" s="41">
        <v>3</v>
      </c>
      <c r="T54" s="41">
        <v>10</v>
      </c>
      <c r="U54" s="41">
        <v>12</v>
      </c>
      <c r="V54" s="41">
        <v>4</v>
      </c>
      <c r="W54" s="41">
        <v>15</v>
      </c>
      <c r="X54" s="41"/>
      <c r="Y54" s="41"/>
      <c r="Z54" s="41"/>
      <c r="AA54" s="41">
        <v>6</v>
      </c>
      <c r="AB54" s="41">
        <v>1</v>
      </c>
      <c r="AC54" s="41">
        <v>2</v>
      </c>
      <c r="AD54" s="41"/>
      <c r="AE54" s="41">
        <v>1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100">
        <f t="shared" si="0"/>
        <v>48</v>
      </c>
      <c r="AR54" s="68">
        <f t="shared" si="1"/>
        <v>25</v>
      </c>
    </row>
    <row r="55" spans="1:44">
      <c r="A55" s="380" t="s">
        <v>337</v>
      </c>
      <c r="B55" s="27" t="s">
        <v>97</v>
      </c>
      <c r="C55" s="2"/>
      <c r="D55" s="2"/>
      <c r="E55" s="2"/>
      <c r="F55" s="41">
        <v>19</v>
      </c>
      <c r="G55" s="41">
        <v>4</v>
      </c>
      <c r="H55" s="41">
        <v>20</v>
      </c>
      <c r="I55" s="41">
        <v>18</v>
      </c>
      <c r="J55" s="41">
        <v>6</v>
      </c>
      <c r="K55" s="41">
        <v>15</v>
      </c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00">
        <f t="shared" si="0"/>
        <v>47</v>
      </c>
      <c r="AR55" s="68">
        <f t="shared" si="1"/>
        <v>35</v>
      </c>
    </row>
    <row r="56" spans="1:44">
      <c r="A56" s="380" t="s">
        <v>319</v>
      </c>
      <c r="B56" s="27" t="s">
        <v>106</v>
      </c>
      <c r="C56" s="2"/>
      <c r="D56" s="2"/>
      <c r="E56" s="2"/>
      <c r="F56" s="41">
        <v>12</v>
      </c>
      <c r="G56" s="41">
        <v>4</v>
      </c>
      <c r="H56" s="41">
        <v>10</v>
      </c>
      <c r="I56" s="41">
        <v>16</v>
      </c>
      <c r="J56" s="41">
        <v>2</v>
      </c>
      <c r="K56" s="41">
        <v>10</v>
      </c>
      <c r="L56" s="41">
        <v>10</v>
      </c>
      <c r="M56" s="41">
        <v>3</v>
      </c>
      <c r="N56" s="41">
        <v>15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100">
        <f t="shared" si="0"/>
        <v>47</v>
      </c>
      <c r="AR56" s="68">
        <f t="shared" si="1"/>
        <v>35</v>
      </c>
    </row>
    <row r="57" spans="1:44">
      <c r="A57" s="9" t="s">
        <v>1186</v>
      </c>
      <c r="B57" s="27" t="s">
        <v>98</v>
      </c>
      <c r="C57" s="68"/>
      <c r="D57" s="21"/>
      <c r="E57" s="68"/>
      <c r="F57" s="21"/>
      <c r="G57" s="41"/>
      <c r="H57" s="41"/>
      <c r="I57" s="2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>
        <v>14</v>
      </c>
      <c r="V57" s="41">
        <v>4</v>
      </c>
      <c r="W57" s="41">
        <v>15</v>
      </c>
      <c r="X57" s="41">
        <v>12</v>
      </c>
      <c r="Y57" s="41">
        <v>5</v>
      </c>
      <c r="Z57" s="41">
        <v>20</v>
      </c>
      <c r="AA57" s="41">
        <v>8</v>
      </c>
      <c r="AB57" s="41">
        <v>2</v>
      </c>
      <c r="AC57" s="41">
        <v>1</v>
      </c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100">
        <f t="shared" si="0"/>
        <v>46</v>
      </c>
      <c r="AR57" s="68">
        <f t="shared" si="1"/>
        <v>35</v>
      </c>
    </row>
    <row r="58" spans="1:44">
      <c r="A58" s="9" t="s">
        <v>1730</v>
      </c>
      <c r="B58" s="27" t="s">
        <v>103</v>
      </c>
      <c r="C58" s="68"/>
      <c r="D58" s="21"/>
      <c r="E58" s="68"/>
      <c r="F58" s="21"/>
      <c r="G58" s="41"/>
      <c r="H58" s="41"/>
      <c r="I58" s="2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>
        <v>12</v>
      </c>
      <c r="AI58" s="41">
        <v>4</v>
      </c>
      <c r="AJ58" s="41">
        <v>23</v>
      </c>
      <c r="AK58" s="41">
        <v>16</v>
      </c>
      <c r="AL58" s="41">
        <v>4</v>
      </c>
      <c r="AM58" s="41">
        <v>100</v>
      </c>
      <c r="AN58" s="41">
        <v>9</v>
      </c>
      <c r="AO58" s="41">
        <v>1</v>
      </c>
      <c r="AP58" s="41">
        <v>17</v>
      </c>
      <c r="AQ58" s="100">
        <f t="shared" si="0"/>
        <v>46</v>
      </c>
      <c r="AR58" s="68">
        <f t="shared" si="1"/>
        <v>140</v>
      </c>
    </row>
    <row r="59" spans="1:44">
      <c r="A59" s="9" t="s">
        <v>604</v>
      </c>
      <c r="B59" s="27" t="s">
        <v>95</v>
      </c>
      <c r="C59" s="68"/>
      <c r="D59" s="21"/>
      <c r="E59" s="68"/>
      <c r="F59" s="41"/>
      <c r="G59" s="41"/>
      <c r="H59" s="41"/>
      <c r="I59" s="127">
        <v>2</v>
      </c>
      <c r="J59" s="41"/>
      <c r="K59" s="41"/>
      <c r="L59" s="41">
        <v>13</v>
      </c>
      <c r="M59" s="41">
        <v>4</v>
      </c>
      <c r="N59" s="41">
        <v>10</v>
      </c>
      <c r="O59" s="41">
        <v>22</v>
      </c>
      <c r="P59" s="41">
        <v>5</v>
      </c>
      <c r="Q59" s="41">
        <v>30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100">
        <f t="shared" si="0"/>
        <v>46</v>
      </c>
      <c r="AR59" s="68">
        <f t="shared" si="1"/>
        <v>40</v>
      </c>
    </row>
    <row r="60" spans="1:44">
      <c r="A60" s="9" t="s">
        <v>748</v>
      </c>
      <c r="B60" s="27" t="s">
        <v>100</v>
      </c>
      <c r="C60" s="68"/>
      <c r="D60" s="21"/>
      <c r="E60" s="68"/>
      <c r="F60" s="21"/>
      <c r="G60" s="41"/>
      <c r="H60" s="41"/>
      <c r="I60" s="41"/>
      <c r="J60" s="41"/>
      <c r="K60" s="41"/>
      <c r="L60" s="41">
        <v>18</v>
      </c>
      <c r="M60" s="41">
        <v>6</v>
      </c>
      <c r="N60" s="41"/>
      <c r="O60" s="41">
        <v>15</v>
      </c>
      <c r="P60" s="41">
        <v>6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100">
        <f t="shared" si="0"/>
        <v>45</v>
      </c>
      <c r="AR60" s="68">
        <f t="shared" si="1"/>
        <v>0</v>
      </c>
    </row>
    <row r="61" spans="1:44">
      <c r="A61" s="9" t="s">
        <v>320</v>
      </c>
      <c r="B61" s="27" t="s">
        <v>101</v>
      </c>
      <c r="C61" s="2"/>
      <c r="D61" s="2"/>
      <c r="E61" s="2"/>
      <c r="F61" s="41">
        <v>21</v>
      </c>
      <c r="G61" s="41">
        <v>6</v>
      </c>
      <c r="H61" s="41">
        <v>40</v>
      </c>
      <c r="I61" s="41">
        <v>14</v>
      </c>
      <c r="J61" s="41">
        <v>3</v>
      </c>
      <c r="K61" s="41">
        <v>20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100">
        <f t="shared" si="0"/>
        <v>44</v>
      </c>
      <c r="AR61" s="68">
        <f t="shared" si="1"/>
        <v>60</v>
      </c>
    </row>
    <row r="62" spans="1:44">
      <c r="A62" s="9" t="s">
        <v>68</v>
      </c>
      <c r="B62" s="27" t="s">
        <v>93</v>
      </c>
      <c r="C62" s="68">
        <v>16</v>
      </c>
      <c r="D62" s="21">
        <v>6</v>
      </c>
      <c r="E62" s="68">
        <v>5</v>
      </c>
      <c r="F62" s="41">
        <v>14</v>
      </c>
      <c r="G62" s="41">
        <v>1</v>
      </c>
      <c r="H62" s="41"/>
      <c r="I62" s="41">
        <v>3</v>
      </c>
      <c r="J62" s="41"/>
      <c r="K62" s="41">
        <v>15</v>
      </c>
      <c r="L62" s="41">
        <v>1</v>
      </c>
      <c r="M62" s="41">
        <v>2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100">
        <f t="shared" si="0"/>
        <v>43</v>
      </c>
      <c r="AR62" s="68">
        <f t="shared" si="1"/>
        <v>20</v>
      </c>
    </row>
    <row r="63" spans="1:44">
      <c r="A63" s="9" t="s">
        <v>1330</v>
      </c>
      <c r="B63" s="27" t="s">
        <v>92</v>
      </c>
      <c r="C63" s="68"/>
      <c r="D63" s="21"/>
      <c r="E63" s="68"/>
      <c r="F63" s="21"/>
      <c r="G63" s="41"/>
      <c r="H63" s="41"/>
      <c r="I63" s="2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>
        <v>2</v>
      </c>
      <c r="Y63" s="41"/>
      <c r="Z63" s="41"/>
      <c r="AA63" s="41">
        <v>7</v>
      </c>
      <c r="AB63" s="41"/>
      <c r="AC63" s="41">
        <v>3</v>
      </c>
      <c r="AD63" s="41"/>
      <c r="AE63" s="41">
        <v>12</v>
      </c>
      <c r="AF63" s="41">
        <v>2</v>
      </c>
      <c r="AG63" s="41"/>
      <c r="AH63" s="41">
        <v>10</v>
      </c>
      <c r="AI63" s="41">
        <v>2</v>
      </c>
      <c r="AJ63" s="41"/>
      <c r="AK63" s="41">
        <v>2</v>
      </c>
      <c r="AL63" s="41"/>
      <c r="AM63" s="41"/>
      <c r="AN63" s="41">
        <v>1</v>
      </c>
      <c r="AO63" s="41">
        <v>2</v>
      </c>
      <c r="AP63" s="41"/>
      <c r="AQ63" s="100">
        <f t="shared" si="0"/>
        <v>43</v>
      </c>
      <c r="AR63" s="68">
        <f t="shared" si="1"/>
        <v>0</v>
      </c>
    </row>
    <row r="64" spans="1:44">
      <c r="A64" s="9" t="s">
        <v>925</v>
      </c>
      <c r="B64" s="27" t="s">
        <v>100</v>
      </c>
      <c r="C64" s="68">
        <v>13</v>
      </c>
      <c r="D64" s="21">
        <v>6</v>
      </c>
      <c r="E64" s="68">
        <v>5</v>
      </c>
      <c r="F64" s="41">
        <v>7</v>
      </c>
      <c r="G64" s="41">
        <v>1</v>
      </c>
      <c r="H64" s="41"/>
      <c r="I64" s="41">
        <v>12</v>
      </c>
      <c r="J64" s="41">
        <v>3</v>
      </c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100">
        <f t="shared" si="0"/>
        <v>42</v>
      </c>
      <c r="AR64" s="68">
        <f t="shared" si="1"/>
        <v>5</v>
      </c>
    </row>
    <row r="65" spans="1:44">
      <c r="A65" s="9" t="s">
        <v>1197</v>
      </c>
      <c r="B65" s="27" t="s">
        <v>97</v>
      </c>
      <c r="C65" s="68"/>
      <c r="D65" s="21"/>
      <c r="E65" s="68"/>
      <c r="F65" s="21"/>
      <c r="G65" s="41"/>
      <c r="H65" s="41"/>
      <c r="I65" s="2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>
        <v>12</v>
      </c>
      <c r="V65" s="41">
        <v>4</v>
      </c>
      <c r="W65" s="41">
        <v>5</v>
      </c>
      <c r="X65" s="41">
        <v>11</v>
      </c>
      <c r="Y65" s="41">
        <v>4</v>
      </c>
      <c r="Z65" s="41">
        <v>10</v>
      </c>
      <c r="AA65" s="41">
        <v>9</v>
      </c>
      <c r="AB65" s="41">
        <v>2</v>
      </c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100">
        <f t="shared" si="0"/>
        <v>42</v>
      </c>
      <c r="AR65" s="68">
        <f t="shared" si="1"/>
        <v>15</v>
      </c>
    </row>
    <row r="66" spans="1:44">
      <c r="A66" s="9" t="s">
        <v>1487</v>
      </c>
      <c r="B66" s="27" t="s">
        <v>99</v>
      </c>
      <c r="C66" s="68"/>
      <c r="D66" s="21"/>
      <c r="E66" s="68"/>
      <c r="F66" s="21"/>
      <c r="G66" s="41"/>
      <c r="H66" s="41"/>
      <c r="I66" s="41"/>
      <c r="J66" s="41"/>
      <c r="K66" s="41"/>
      <c r="L66" s="41"/>
      <c r="M66" s="41"/>
      <c r="N66" s="41"/>
      <c r="O66" s="127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2">
        <v>1</v>
      </c>
      <c r="AD66" s="488"/>
      <c r="AE66" s="127">
        <v>8</v>
      </c>
      <c r="AF66" s="127">
        <v>1</v>
      </c>
      <c r="AG66" s="41"/>
      <c r="AH66" s="41">
        <v>7</v>
      </c>
      <c r="AI66" s="41">
        <v>1</v>
      </c>
      <c r="AJ66" s="41"/>
      <c r="AK66" s="41">
        <v>14</v>
      </c>
      <c r="AL66" s="41">
        <v>4</v>
      </c>
      <c r="AM66" s="41"/>
      <c r="AN66" s="41">
        <v>4</v>
      </c>
      <c r="AO66" s="41">
        <v>2</v>
      </c>
      <c r="AP66" s="41"/>
      <c r="AQ66" s="100">
        <f t="shared" si="0"/>
        <v>42</v>
      </c>
      <c r="AR66" s="68">
        <f t="shared" si="1"/>
        <v>0</v>
      </c>
    </row>
    <row r="67" spans="1:44">
      <c r="A67" s="9" t="s">
        <v>76</v>
      </c>
      <c r="B67" s="27" t="s">
        <v>102</v>
      </c>
      <c r="C67" s="68">
        <v>8</v>
      </c>
      <c r="D67" s="21">
        <v>1</v>
      </c>
      <c r="E67" s="68"/>
      <c r="F67" s="41">
        <v>12</v>
      </c>
      <c r="G67" s="41">
        <v>2</v>
      </c>
      <c r="H67" s="41">
        <v>10</v>
      </c>
      <c r="I67" s="41">
        <v>13</v>
      </c>
      <c r="J67" s="41">
        <v>5</v>
      </c>
      <c r="K67" s="41">
        <v>8</v>
      </c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100">
        <f t="shared" ref="AQ67:AQ130" si="2">C67+D67+F67+G67+I67+J67+L67+M67+O67+P67+R67+S67+U67+V67+X67+Y67+AA67+AB67+AC67+AE67+AF67+AH67+AI67+AK67+AL67+AN67+AO67</f>
        <v>41</v>
      </c>
      <c r="AR67" s="68">
        <f t="shared" ref="AR67:AR130" si="3">E67+H67+K67+Q67+N67+T67+W67+Z67+AD67+AG67+AJ67+AM67+AP67</f>
        <v>18</v>
      </c>
    </row>
    <row r="68" spans="1:44">
      <c r="A68" s="9" t="s">
        <v>983</v>
      </c>
      <c r="B68" s="27" t="s">
        <v>481</v>
      </c>
      <c r="C68" s="68"/>
      <c r="D68" s="21"/>
      <c r="E68" s="68"/>
      <c r="F68" s="21"/>
      <c r="G68" s="41"/>
      <c r="H68" s="41"/>
      <c r="I68" s="21"/>
      <c r="J68" s="41"/>
      <c r="K68" s="41"/>
      <c r="L68" s="41"/>
      <c r="M68" s="41"/>
      <c r="N68" s="41"/>
      <c r="O68" s="41"/>
      <c r="P68" s="41"/>
      <c r="Q68" s="41"/>
      <c r="R68" s="127">
        <v>1</v>
      </c>
      <c r="S68" s="41"/>
      <c r="T68" s="41"/>
      <c r="U68" s="41">
        <v>13</v>
      </c>
      <c r="V68" s="41">
        <v>4</v>
      </c>
      <c r="W68" s="41">
        <v>15</v>
      </c>
      <c r="X68" s="41">
        <v>7</v>
      </c>
      <c r="Y68" s="41">
        <v>3</v>
      </c>
      <c r="Z68" s="41">
        <v>10</v>
      </c>
      <c r="AA68" s="41">
        <v>5</v>
      </c>
      <c r="AB68" s="41">
        <v>2</v>
      </c>
      <c r="AC68" s="41"/>
      <c r="AD68" s="41"/>
      <c r="AE68" s="41">
        <v>4</v>
      </c>
      <c r="AF68" s="41">
        <v>2</v>
      </c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100">
        <f t="shared" si="2"/>
        <v>41</v>
      </c>
      <c r="AR68" s="68">
        <f t="shared" si="3"/>
        <v>25</v>
      </c>
    </row>
    <row r="69" spans="1:44">
      <c r="A69" s="9" t="s">
        <v>1717</v>
      </c>
      <c r="B69" s="27" t="s">
        <v>92</v>
      </c>
      <c r="C69" s="68"/>
      <c r="D69" s="21"/>
      <c r="E69" s="68"/>
      <c r="F69" s="2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>
        <v>9</v>
      </c>
      <c r="AI69" s="41">
        <v>3</v>
      </c>
      <c r="AJ69" s="41">
        <v>5</v>
      </c>
      <c r="AK69" s="41">
        <v>11</v>
      </c>
      <c r="AL69" s="41">
        <v>5</v>
      </c>
      <c r="AM69" s="41"/>
      <c r="AN69" s="41">
        <v>8</v>
      </c>
      <c r="AO69" s="41">
        <v>4</v>
      </c>
      <c r="AP69" s="41"/>
      <c r="AQ69" s="100">
        <f t="shared" si="2"/>
        <v>40</v>
      </c>
      <c r="AR69" s="68">
        <f t="shared" si="3"/>
        <v>5</v>
      </c>
    </row>
    <row r="70" spans="1:44">
      <c r="A70" s="380" t="s">
        <v>822</v>
      </c>
      <c r="B70" s="27" t="s">
        <v>101</v>
      </c>
      <c r="C70" s="68"/>
      <c r="D70" s="21"/>
      <c r="E70" s="68"/>
      <c r="F70" s="21"/>
      <c r="G70" s="41"/>
      <c r="H70" s="41"/>
      <c r="I70" s="41"/>
      <c r="J70" s="41"/>
      <c r="K70" s="41"/>
      <c r="L70" s="41"/>
      <c r="M70" s="41"/>
      <c r="N70" s="41"/>
      <c r="O70" s="41">
        <v>14</v>
      </c>
      <c r="P70" s="41">
        <v>5</v>
      </c>
      <c r="Q70" s="41">
        <v>15</v>
      </c>
      <c r="R70" s="41">
        <v>17</v>
      </c>
      <c r="S70" s="41">
        <v>4</v>
      </c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100">
        <f t="shared" si="2"/>
        <v>40</v>
      </c>
      <c r="AR70" s="68">
        <f t="shared" si="3"/>
        <v>15</v>
      </c>
    </row>
    <row r="71" spans="1:44">
      <c r="A71" s="9" t="s">
        <v>1598</v>
      </c>
      <c r="B71" s="27" t="s">
        <v>100</v>
      </c>
      <c r="C71" s="68"/>
      <c r="D71" s="21"/>
      <c r="E71" s="68"/>
      <c r="F71" s="2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127">
        <v>4</v>
      </c>
      <c r="AF71" s="41"/>
      <c r="AG71" s="41"/>
      <c r="AH71" s="41">
        <v>9</v>
      </c>
      <c r="AI71" s="41">
        <v>2</v>
      </c>
      <c r="AJ71" s="41">
        <v>5</v>
      </c>
      <c r="AK71" s="41">
        <v>13</v>
      </c>
      <c r="AL71" s="41">
        <v>5</v>
      </c>
      <c r="AM71" s="41"/>
      <c r="AN71" s="41">
        <v>6</v>
      </c>
      <c r="AO71" s="41">
        <v>2</v>
      </c>
      <c r="AP71" s="41"/>
      <c r="AQ71" s="100">
        <f t="shared" si="2"/>
        <v>41</v>
      </c>
      <c r="AR71" s="68">
        <f t="shared" si="3"/>
        <v>5</v>
      </c>
    </row>
    <row r="72" spans="1:44">
      <c r="A72" s="380" t="s">
        <v>79</v>
      </c>
      <c r="B72" s="27" t="s">
        <v>92</v>
      </c>
      <c r="C72" s="68">
        <v>12</v>
      </c>
      <c r="D72" s="21">
        <v>6</v>
      </c>
      <c r="E72" s="68"/>
      <c r="F72" s="41">
        <v>18</v>
      </c>
      <c r="G72" s="41">
        <v>2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100">
        <f t="shared" si="2"/>
        <v>38</v>
      </c>
      <c r="AR72" s="68">
        <f t="shared" si="3"/>
        <v>0</v>
      </c>
    </row>
    <row r="73" spans="1:44">
      <c r="A73" s="9" t="s">
        <v>1405</v>
      </c>
      <c r="B73" s="27" t="s">
        <v>103</v>
      </c>
      <c r="C73" s="68"/>
      <c r="D73" s="21"/>
      <c r="E73" s="68"/>
      <c r="F73" s="21"/>
      <c r="G73" s="41"/>
      <c r="H73" s="41"/>
      <c r="I73" s="2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>
        <v>2</v>
      </c>
      <c r="Y73" s="41"/>
      <c r="Z73" s="41">
        <v>11</v>
      </c>
      <c r="AA73" s="41">
        <v>15</v>
      </c>
      <c r="AB73" s="41">
        <v>2</v>
      </c>
      <c r="AC73" s="41">
        <v>2</v>
      </c>
      <c r="AD73" s="41">
        <v>83</v>
      </c>
      <c r="AE73" s="41">
        <v>13</v>
      </c>
      <c r="AF73" s="41">
        <v>3</v>
      </c>
      <c r="AG73" s="41">
        <v>75</v>
      </c>
      <c r="AH73" s="41">
        <v>1</v>
      </c>
      <c r="AI73" s="41"/>
      <c r="AJ73" s="41"/>
      <c r="AK73" s="41"/>
      <c r="AL73" s="41"/>
      <c r="AM73" s="41"/>
      <c r="AN73" s="41"/>
      <c r="AO73" s="41"/>
      <c r="AP73" s="41"/>
      <c r="AQ73" s="100">
        <f t="shared" si="2"/>
        <v>38</v>
      </c>
      <c r="AR73" s="68">
        <f t="shared" si="3"/>
        <v>169</v>
      </c>
    </row>
    <row r="74" spans="1:44">
      <c r="A74" s="9" t="s">
        <v>1157</v>
      </c>
      <c r="B74" s="27" t="s">
        <v>100</v>
      </c>
      <c r="C74" s="68"/>
      <c r="D74" s="21"/>
      <c r="E74" s="68"/>
      <c r="F74" s="21"/>
      <c r="G74" s="41"/>
      <c r="H74" s="41"/>
      <c r="I74" s="2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>
        <v>12</v>
      </c>
      <c r="V74" s="41">
        <v>5</v>
      </c>
      <c r="W74" s="41"/>
      <c r="X74" s="41">
        <v>9</v>
      </c>
      <c r="Y74" s="41">
        <v>3</v>
      </c>
      <c r="Z74" s="41"/>
      <c r="AA74" s="41">
        <v>5</v>
      </c>
      <c r="AB74" s="41">
        <v>2</v>
      </c>
      <c r="AC74" s="41"/>
      <c r="AD74" s="41"/>
      <c r="AE74" s="41">
        <v>1</v>
      </c>
      <c r="AF74" s="41">
        <v>1</v>
      </c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100">
        <f t="shared" si="2"/>
        <v>38</v>
      </c>
      <c r="AR74" s="68">
        <f t="shared" si="3"/>
        <v>0</v>
      </c>
    </row>
    <row r="75" spans="1:44">
      <c r="A75" s="9" t="s">
        <v>1561</v>
      </c>
      <c r="B75" s="27" t="s">
        <v>93</v>
      </c>
      <c r="C75" s="68"/>
      <c r="D75" s="21"/>
      <c r="E75" s="68"/>
      <c r="F75" s="2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>
        <v>14</v>
      </c>
      <c r="AF75" s="41">
        <v>3</v>
      </c>
      <c r="AG75" s="41">
        <v>10</v>
      </c>
      <c r="AH75" s="41">
        <v>11</v>
      </c>
      <c r="AI75" s="41">
        <v>1</v>
      </c>
      <c r="AJ75" s="41">
        <v>5</v>
      </c>
      <c r="AK75" s="41">
        <v>3</v>
      </c>
      <c r="AL75" s="41"/>
      <c r="AM75" s="41"/>
      <c r="AN75" s="41">
        <v>4</v>
      </c>
      <c r="AO75" s="41">
        <v>2</v>
      </c>
      <c r="AP75" s="41"/>
      <c r="AQ75" s="100">
        <f t="shared" si="2"/>
        <v>38</v>
      </c>
      <c r="AR75" s="68">
        <f t="shared" si="3"/>
        <v>15</v>
      </c>
    </row>
    <row r="76" spans="1:44">
      <c r="A76" s="9" t="s">
        <v>1339</v>
      </c>
      <c r="B76" s="27" t="s">
        <v>313</v>
      </c>
      <c r="C76" s="68"/>
      <c r="D76" s="21"/>
      <c r="E76" s="68"/>
      <c r="F76" s="2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>
        <v>5</v>
      </c>
      <c r="Y76" s="41">
        <v>4</v>
      </c>
      <c r="Z76" s="41"/>
      <c r="AA76" s="41">
        <v>8</v>
      </c>
      <c r="AB76" s="41">
        <v>1</v>
      </c>
      <c r="AC76" s="41"/>
      <c r="AD76" s="41">
        <v>5</v>
      </c>
      <c r="AE76" s="41">
        <v>15</v>
      </c>
      <c r="AF76" s="41">
        <v>4</v>
      </c>
      <c r="AG76" s="41">
        <v>10</v>
      </c>
      <c r="AH76" s="41"/>
      <c r="AI76" s="41"/>
      <c r="AJ76" s="41"/>
      <c r="AK76" s="41"/>
      <c r="AL76" s="41"/>
      <c r="AM76" s="41"/>
      <c r="AN76" s="41"/>
      <c r="AO76" s="41"/>
      <c r="AP76" s="41"/>
      <c r="AQ76" s="100">
        <f t="shared" si="2"/>
        <v>37</v>
      </c>
      <c r="AR76" s="68">
        <f t="shared" si="3"/>
        <v>15</v>
      </c>
    </row>
    <row r="77" spans="1:44">
      <c r="A77" s="9" t="s">
        <v>1554</v>
      </c>
      <c r="B77" s="27" t="s">
        <v>100</v>
      </c>
      <c r="C77" s="68"/>
      <c r="D77" s="21"/>
      <c r="E77" s="68"/>
      <c r="F77" s="2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>
        <v>15</v>
      </c>
      <c r="AF77" s="41">
        <v>3</v>
      </c>
      <c r="AG77" s="41"/>
      <c r="AH77" s="41">
        <v>8</v>
      </c>
      <c r="AI77" s="41">
        <v>2</v>
      </c>
      <c r="AJ77" s="41">
        <v>5</v>
      </c>
      <c r="AK77" s="41">
        <v>3</v>
      </c>
      <c r="AL77" s="41">
        <v>1</v>
      </c>
      <c r="AM77" s="41"/>
      <c r="AN77" s="41">
        <v>5</v>
      </c>
      <c r="AO77" s="41"/>
      <c r="AP77" s="41"/>
      <c r="AQ77" s="100">
        <f t="shared" si="2"/>
        <v>37</v>
      </c>
      <c r="AR77" s="68">
        <f t="shared" si="3"/>
        <v>5</v>
      </c>
    </row>
    <row r="78" spans="1:44">
      <c r="A78" s="9" t="s">
        <v>668</v>
      </c>
      <c r="B78" s="27" t="s">
        <v>313</v>
      </c>
      <c r="C78" s="68"/>
      <c r="D78" s="21"/>
      <c r="E78" s="68"/>
      <c r="F78" s="21"/>
      <c r="G78" s="41"/>
      <c r="H78" s="41"/>
      <c r="I78" s="41"/>
      <c r="J78" s="41"/>
      <c r="K78" s="41"/>
      <c r="L78" s="41">
        <v>21</v>
      </c>
      <c r="M78" s="41">
        <v>4</v>
      </c>
      <c r="N78" s="41">
        <v>34</v>
      </c>
      <c r="O78" s="41">
        <v>9</v>
      </c>
      <c r="P78" s="41">
        <v>2</v>
      </c>
      <c r="Q78" s="41">
        <v>10</v>
      </c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100">
        <f t="shared" si="2"/>
        <v>36</v>
      </c>
      <c r="AR78" s="68">
        <f t="shared" si="3"/>
        <v>44</v>
      </c>
    </row>
    <row r="79" spans="1:44">
      <c r="A79" s="9" t="s">
        <v>1327</v>
      </c>
      <c r="B79" s="27" t="s">
        <v>1331</v>
      </c>
      <c r="C79" s="68"/>
      <c r="D79" s="21"/>
      <c r="E79" s="68"/>
      <c r="F79" s="21"/>
      <c r="G79" s="41"/>
      <c r="H79" s="41"/>
      <c r="I79" s="2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>
        <v>8</v>
      </c>
      <c r="Y79" s="41">
        <v>4</v>
      </c>
      <c r="Z79" s="41">
        <v>27</v>
      </c>
      <c r="AA79" s="41">
        <v>10</v>
      </c>
      <c r="AB79" s="41">
        <v>1</v>
      </c>
      <c r="AC79" s="41">
        <v>5</v>
      </c>
      <c r="AD79" s="41">
        <v>15</v>
      </c>
      <c r="AE79" s="41">
        <v>7</v>
      </c>
      <c r="AF79" s="41"/>
      <c r="AG79" s="41">
        <v>7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100">
        <f t="shared" si="2"/>
        <v>35</v>
      </c>
      <c r="AR79" s="68">
        <f t="shared" si="3"/>
        <v>49</v>
      </c>
    </row>
    <row r="80" spans="1:44">
      <c r="A80" s="9" t="s">
        <v>1710</v>
      </c>
      <c r="B80" s="27" t="s">
        <v>100</v>
      </c>
      <c r="C80" s="68"/>
      <c r="D80" s="21"/>
      <c r="E80" s="68"/>
      <c r="F80" s="21"/>
      <c r="G80" s="41"/>
      <c r="H80" s="41"/>
      <c r="I80" s="2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>
        <v>11</v>
      </c>
      <c r="AI80" s="41">
        <v>2</v>
      </c>
      <c r="AJ80" s="41"/>
      <c r="AK80" s="41">
        <v>14</v>
      </c>
      <c r="AL80" s="41"/>
      <c r="AM80" s="41">
        <v>15</v>
      </c>
      <c r="AN80" s="41">
        <v>5</v>
      </c>
      <c r="AO80" s="41">
        <v>4</v>
      </c>
      <c r="AP80" s="41"/>
      <c r="AQ80" s="100">
        <f t="shared" si="2"/>
        <v>36</v>
      </c>
      <c r="AR80" s="68">
        <f t="shared" si="3"/>
        <v>15</v>
      </c>
    </row>
    <row r="81" spans="1:44">
      <c r="A81" s="9" t="s">
        <v>72</v>
      </c>
      <c r="B81" s="27" t="s">
        <v>162</v>
      </c>
      <c r="C81" s="68">
        <v>10</v>
      </c>
      <c r="D81" s="21"/>
      <c r="E81" s="68">
        <v>10</v>
      </c>
      <c r="F81" s="41">
        <v>6</v>
      </c>
      <c r="G81" s="41">
        <v>4</v>
      </c>
      <c r="H81" s="41"/>
      <c r="I81" s="41">
        <v>14</v>
      </c>
      <c r="J81" s="41">
        <v>1</v>
      </c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100">
        <f t="shared" si="2"/>
        <v>35</v>
      </c>
      <c r="AR81" s="68">
        <f t="shared" si="3"/>
        <v>10</v>
      </c>
    </row>
    <row r="82" spans="1:44">
      <c r="A82" s="380" t="s">
        <v>54</v>
      </c>
      <c r="B82" s="21" t="s">
        <v>99</v>
      </c>
      <c r="C82" s="68">
        <v>15</v>
      </c>
      <c r="D82" s="21">
        <v>5</v>
      </c>
      <c r="E82" s="68">
        <v>5</v>
      </c>
      <c r="F82" s="41"/>
      <c r="G82" s="41"/>
      <c r="H82" s="41"/>
      <c r="I82" s="41"/>
      <c r="J82" s="41"/>
      <c r="K82" s="41"/>
      <c r="L82" s="41"/>
      <c r="M82" s="41"/>
      <c r="N82" s="41"/>
      <c r="O82" s="41">
        <v>9</v>
      </c>
      <c r="P82" s="41">
        <v>4</v>
      </c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100">
        <f t="shared" si="2"/>
        <v>33</v>
      </c>
      <c r="AR82" s="68">
        <f t="shared" si="3"/>
        <v>5</v>
      </c>
    </row>
    <row r="83" spans="1:44">
      <c r="A83" s="9" t="s">
        <v>1739</v>
      </c>
      <c r="B83" s="27" t="s">
        <v>481</v>
      </c>
      <c r="C83" s="68"/>
      <c r="D83" s="21"/>
      <c r="E83" s="68"/>
      <c r="F83" s="2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>
        <v>7</v>
      </c>
      <c r="AI83" s="41"/>
      <c r="AJ83" s="41"/>
      <c r="AK83" s="41">
        <v>12</v>
      </c>
      <c r="AL83" s="41">
        <v>3</v>
      </c>
      <c r="AM83" s="41"/>
      <c r="AN83" s="41">
        <v>9</v>
      </c>
      <c r="AO83" s="41">
        <v>3</v>
      </c>
      <c r="AP83" s="41"/>
      <c r="AQ83" s="100">
        <f t="shared" si="2"/>
        <v>34</v>
      </c>
      <c r="AR83" s="68">
        <f t="shared" si="3"/>
        <v>0</v>
      </c>
    </row>
    <row r="84" spans="1:44">
      <c r="A84" s="9" t="s">
        <v>985</v>
      </c>
      <c r="B84" s="27" t="s">
        <v>99</v>
      </c>
      <c r="C84" s="68"/>
      <c r="D84" s="21"/>
      <c r="E84" s="68"/>
      <c r="F84" s="21"/>
      <c r="G84" s="41"/>
      <c r="H84" s="41"/>
      <c r="I84" s="21"/>
      <c r="J84" s="41"/>
      <c r="K84" s="41"/>
      <c r="L84" s="41"/>
      <c r="M84" s="41"/>
      <c r="N84" s="41"/>
      <c r="O84" s="41"/>
      <c r="P84" s="41"/>
      <c r="Q84" s="41"/>
      <c r="R84" s="41">
        <v>12</v>
      </c>
      <c r="S84" s="41">
        <v>5</v>
      </c>
      <c r="T84" s="41"/>
      <c r="U84" s="41">
        <v>11</v>
      </c>
      <c r="V84" s="41">
        <v>5</v>
      </c>
      <c r="W84" s="41">
        <v>5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100">
        <f t="shared" si="2"/>
        <v>33</v>
      </c>
      <c r="AR84" s="68">
        <f t="shared" si="3"/>
        <v>5</v>
      </c>
    </row>
    <row r="85" spans="1:44">
      <c r="A85" s="9" t="s">
        <v>725</v>
      </c>
      <c r="B85" s="27" t="s">
        <v>92</v>
      </c>
      <c r="C85" s="68"/>
      <c r="D85" s="21"/>
      <c r="E85" s="68"/>
      <c r="F85" s="21"/>
      <c r="G85" s="41"/>
      <c r="H85" s="41"/>
      <c r="I85" s="41"/>
      <c r="J85" s="41"/>
      <c r="K85" s="41"/>
      <c r="L85" s="41">
        <v>12</v>
      </c>
      <c r="M85" s="41">
        <v>2</v>
      </c>
      <c r="N85" s="41">
        <v>5</v>
      </c>
      <c r="O85" s="41">
        <v>14</v>
      </c>
      <c r="P85" s="41">
        <v>5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100">
        <f t="shared" si="2"/>
        <v>33</v>
      </c>
      <c r="AR85" s="68">
        <f t="shared" si="3"/>
        <v>5</v>
      </c>
    </row>
    <row r="86" spans="1:44">
      <c r="A86" s="9" t="s">
        <v>1324</v>
      </c>
      <c r="B86" s="27" t="s">
        <v>97</v>
      </c>
      <c r="C86" s="68"/>
      <c r="D86" s="21"/>
      <c r="E86" s="68"/>
      <c r="F86" s="21"/>
      <c r="G86" s="41"/>
      <c r="H86" s="41"/>
      <c r="I86" s="2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127">
        <v>4</v>
      </c>
      <c r="Y86" s="41"/>
      <c r="Z86" s="41"/>
      <c r="AA86" s="41">
        <v>12</v>
      </c>
      <c r="AB86" s="41">
        <v>1</v>
      </c>
      <c r="AC86" s="41">
        <v>4</v>
      </c>
      <c r="AD86" s="41">
        <v>5</v>
      </c>
      <c r="AE86" s="41">
        <v>7</v>
      </c>
      <c r="AF86" s="41">
        <v>1</v>
      </c>
      <c r="AG86" s="41"/>
      <c r="AH86" s="41">
        <v>2</v>
      </c>
      <c r="AI86" s="41">
        <v>1</v>
      </c>
      <c r="AJ86" s="41"/>
      <c r="AK86" s="41"/>
      <c r="AL86" s="41"/>
      <c r="AM86" s="41"/>
      <c r="AN86" s="41"/>
      <c r="AO86" s="41"/>
      <c r="AP86" s="41"/>
      <c r="AQ86" s="100">
        <f t="shared" si="2"/>
        <v>32</v>
      </c>
      <c r="AR86" s="68">
        <f t="shared" si="3"/>
        <v>5</v>
      </c>
    </row>
    <row r="87" spans="1:44">
      <c r="A87" s="9" t="s">
        <v>71</v>
      </c>
      <c r="B87" s="27" t="s">
        <v>99</v>
      </c>
      <c r="C87" s="68">
        <v>11</v>
      </c>
      <c r="D87" s="21">
        <v>4</v>
      </c>
      <c r="E87" s="68"/>
      <c r="F87" s="41">
        <v>13</v>
      </c>
      <c r="G87" s="41">
        <v>4</v>
      </c>
      <c r="H87" s="41">
        <v>5</v>
      </c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100">
        <f t="shared" si="2"/>
        <v>32</v>
      </c>
      <c r="AR87" s="68">
        <f t="shared" si="3"/>
        <v>5</v>
      </c>
    </row>
    <row r="88" spans="1:44">
      <c r="A88" s="9" t="s">
        <v>1320</v>
      </c>
      <c r="B88" s="27" t="s">
        <v>95</v>
      </c>
      <c r="C88" s="68"/>
      <c r="D88" s="21"/>
      <c r="E88" s="68"/>
      <c r="F88" s="21"/>
      <c r="G88" s="41"/>
      <c r="H88" s="41"/>
      <c r="I88" s="2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>
        <v>11</v>
      </c>
      <c r="Y88" s="41">
        <v>4</v>
      </c>
      <c r="Z88" s="41"/>
      <c r="AA88" s="41">
        <v>14</v>
      </c>
      <c r="AB88" s="41">
        <v>2</v>
      </c>
      <c r="AC88" s="41">
        <v>1</v>
      </c>
      <c r="AD88" s="41">
        <v>5</v>
      </c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100">
        <f t="shared" si="2"/>
        <v>32</v>
      </c>
      <c r="AR88" s="68">
        <f t="shared" si="3"/>
        <v>5</v>
      </c>
    </row>
    <row r="89" spans="1:44">
      <c r="A89" s="9" t="s">
        <v>734</v>
      </c>
      <c r="B89" s="27" t="s">
        <v>95</v>
      </c>
      <c r="C89" s="68"/>
      <c r="D89" s="21"/>
      <c r="E89" s="68"/>
      <c r="F89" s="21"/>
      <c r="G89" s="41"/>
      <c r="H89" s="41"/>
      <c r="I89" s="41"/>
      <c r="J89" s="41"/>
      <c r="K89" s="41"/>
      <c r="L89" s="41">
        <v>11</v>
      </c>
      <c r="M89" s="41">
        <v>1</v>
      </c>
      <c r="N89" s="41"/>
      <c r="O89" s="41">
        <v>15</v>
      </c>
      <c r="P89" s="41">
        <v>5</v>
      </c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100">
        <f t="shared" si="2"/>
        <v>32</v>
      </c>
      <c r="AR89" s="68">
        <f t="shared" si="3"/>
        <v>0</v>
      </c>
    </row>
    <row r="90" spans="1:44">
      <c r="A90" s="9" t="s">
        <v>88</v>
      </c>
      <c r="B90" s="27" t="s">
        <v>96</v>
      </c>
      <c r="C90" s="68">
        <v>12</v>
      </c>
      <c r="D90" s="21">
        <v>6</v>
      </c>
      <c r="E90" s="68">
        <v>10</v>
      </c>
      <c r="F90" s="41">
        <v>10</v>
      </c>
      <c r="G90" s="41">
        <v>4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100">
        <f t="shared" si="2"/>
        <v>32</v>
      </c>
      <c r="AR90" s="68">
        <f t="shared" si="3"/>
        <v>10</v>
      </c>
    </row>
    <row r="91" spans="1:44">
      <c r="A91" s="9" t="s">
        <v>1168</v>
      </c>
      <c r="B91" s="27" t="s">
        <v>95</v>
      </c>
      <c r="C91" s="68"/>
      <c r="D91" s="21"/>
      <c r="E91" s="68"/>
      <c r="F91" s="21"/>
      <c r="G91" s="41"/>
      <c r="H91" s="41"/>
      <c r="I91" s="2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>
        <v>11</v>
      </c>
      <c r="V91" s="41">
        <v>4</v>
      </c>
      <c r="W91" s="41"/>
      <c r="X91" s="41">
        <v>1</v>
      </c>
      <c r="Y91" s="41">
        <v>3</v>
      </c>
      <c r="Z91" s="41"/>
      <c r="AA91" s="41">
        <v>7</v>
      </c>
      <c r="AB91" s="41">
        <v>2</v>
      </c>
      <c r="AC91" s="41">
        <v>3</v>
      </c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100">
        <f t="shared" si="2"/>
        <v>31</v>
      </c>
      <c r="AR91" s="68">
        <f t="shared" si="3"/>
        <v>0</v>
      </c>
    </row>
    <row r="92" spans="1:44">
      <c r="A92" s="9" t="s">
        <v>1562</v>
      </c>
      <c r="B92" s="27" t="s">
        <v>98</v>
      </c>
      <c r="C92" s="68"/>
      <c r="D92" s="21"/>
      <c r="E92" s="68"/>
      <c r="F92" s="21"/>
      <c r="G92" s="41"/>
      <c r="H92" s="41"/>
      <c r="I92" s="2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>
        <v>13</v>
      </c>
      <c r="AF92" s="41">
        <v>3</v>
      </c>
      <c r="AG92" s="41">
        <v>20</v>
      </c>
      <c r="AH92" s="41">
        <v>10</v>
      </c>
      <c r="AI92" s="41">
        <v>4</v>
      </c>
      <c r="AJ92" s="41">
        <v>15</v>
      </c>
      <c r="AK92" s="41"/>
      <c r="AL92" s="41"/>
      <c r="AM92" s="41"/>
      <c r="AN92" s="41"/>
      <c r="AO92" s="41"/>
      <c r="AP92" s="41"/>
      <c r="AQ92" s="100">
        <f t="shared" si="2"/>
        <v>30</v>
      </c>
      <c r="AR92" s="68">
        <f t="shared" si="3"/>
        <v>35</v>
      </c>
    </row>
    <row r="93" spans="1:44">
      <c r="A93" s="9" t="s">
        <v>1617</v>
      </c>
      <c r="B93" s="27" t="s">
        <v>313</v>
      </c>
      <c r="C93" s="68"/>
      <c r="D93" s="21"/>
      <c r="E93" s="68"/>
      <c r="F93" s="21"/>
      <c r="G93" s="41"/>
      <c r="H93" s="41"/>
      <c r="I93" s="41"/>
      <c r="J93" s="41"/>
      <c r="K93" s="41"/>
      <c r="L93" s="41"/>
      <c r="M93" s="41"/>
      <c r="N93" s="41"/>
      <c r="O93" s="68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>
        <v>3</v>
      </c>
      <c r="AF93" s="41"/>
      <c r="AG93" s="41">
        <v>5</v>
      </c>
      <c r="AH93" s="41">
        <v>11</v>
      </c>
      <c r="AI93" s="41">
        <v>1</v>
      </c>
      <c r="AJ93" s="41">
        <v>15</v>
      </c>
      <c r="AK93" s="41">
        <v>11</v>
      </c>
      <c r="AL93" s="41">
        <v>4</v>
      </c>
      <c r="AM93" s="41">
        <v>15</v>
      </c>
      <c r="AN93" s="41"/>
      <c r="AO93" s="41"/>
      <c r="AP93" s="41"/>
      <c r="AQ93" s="100">
        <f t="shared" si="2"/>
        <v>30</v>
      </c>
      <c r="AR93" s="68">
        <f t="shared" si="3"/>
        <v>35</v>
      </c>
    </row>
    <row r="94" spans="1:44">
      <c r="A94" s="9" t="s">
        <v>726</v>
      </c>
      <c r="B94" s="27" t="s">
        <v>100</v>
      </c>
      <c r="C94" s="68"/>
      <c r="D94" s="21"/>
      <c r="E94" s="68"/>
      <c r="F94" s="21"/>
      <c r="G94" s="41"/>
      <c r="H94" s="41"/>
      <c r="I94" s="41"/>
      <c r="J94" s="41"/>
      <c r="K94" s="41"/>
      <c r="L94" s="41">
        <v>11</v>
      </c>
      <c r="M94" s="41">
        <v>2</v>
      </c>
      <c r="N94" s="41"/>
      <c r="O94" s="41">
        <v>14</v>
      </c>
      <c r="P94" s="41">
        <v>3</v>
      </c>
      <c r="Q94" s="41">
        <v>5</v>
      </c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100">
        <f t="shared" si="2"/>
        <v>30</v>
      </c>
      <c r="AR94" s="68">
        <f t="shared" si="3"/>
        <v>5</v>
      </c>
    </row>
    <row r="95" spans="1:44">
      <c r="A95" s="9" t="s">
        <v>1184</v>
      </c>
      <c r="B95" s="27" t="s">
        <v>481</v>
      </c>
      <c r="C95" s="68"/>
      <c r="D95" s="21"/>
      <c r="E95" s="68"/>
      <c r="F95" s="21"/>
      <c r="G95" s="41"/>
      <c r="H95" s="41"/>
      <c r="I95" s="2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127">
        <v>1</v>
      </c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>
        <v>9</v>
      </c>
      <c r="AI95" s="41">
        <v>1</v>
      </c>
      <c r="AJ95" s="41"/>
      <c r="AK95" s="41">
        <v>11</v>
      </c>
      <c r="AL95" s="41">
        <v>3</v>
      </c>
      <c r="AM95" s="41"/>
      <c r="AN95" s="41">
        <v>5</v>
      </c>
      <c r="AO95" s="41"/>
      <c r="AP95" s="41"/>
      <c r="AQ95" s="100">
        <f t="shared" si="2"/>
        <v>30</v>
      </c>
      <c r="AR95" s="68">
        <f t="shared" si="3"/>
        <v>0</v>
      </c>
    </row>
    <row r="96" spans="1:44">
      <c r="A96" s="9" t="s">
        <v>90</v>
      </c>
      <c r="B96" s="27" t="s">
        <v>107</v>
      </c>
      <c r="C96" s="68">
        <v>11</v>
      </c>
      <c r="D96" s="21">
        <v>5</v>
      </c>
      <c r="E96" s="68"/>
      <c r="F96" s="41">
        <v>10</v>
      </c>
      <c r="G96" s="41">
        <v>4</v>
      </c>
      <c r="H96" s="41">
        <v>5</v>
      </c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100">
        <f t="shared" si="2"/>
        <v>30</v>
      </c>
      <c r="AR96" s="68">
        <f t="shared" si="3"/>
        <v>5</v>
      </c>
    </row>
    <row r="97" spans="1:44">
      <c r="A97" s="9" t="s">
        <v>1593</v>
      </c>
      <c r="B97" s="27" t="s">
        <v>481</v>
      </c>
      <c r="C97" s="68"/>
      <c r="D97" s="21"/>
      <c r="E97" s="68"/>
      <c r="F97" s="2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>
        <v>5</v>
      </c>
      <c r="AF97" s="41">
        <v>1</v>
      </c>
      <c r="AG97" s="41"/>
      <c r="AH97" s="430">
        <v>10</v>
      </c>
      <c r="AI97" s="430">
        <v>3</v>
      </c>
      <c r="AJ97" s="430">
        <v>20</v>
      </c>
      <c r="AK97" s="430">
        <v>8</v>
      </c>
      <c r="AL97" s="430">
        <v>2</v>
      </c>
      <c r="AM97" s="430"/>
      <c r="AN97" s="430"/>
      <c r="AO97" s="430"/>
      <c r="AP97" s="430"/>
      <c r="AQ97" s="100">
        <f t="shared" si="2"/>
        <v>29</v>
      </c>
      <c r="AR97" s="68">
        <f t="shared" si="3"/>
        <v>20</v>
      </c>
    </row>
    <row r="98" spans="1:44">
      <c r="A98" s="9" t="s">
        <v>1749</v>
      </c>
      <c r="B98" s="27" t="s">
        <v>97</v>
      </c>
      <c r="C98" s="68"/>
      <c r="D98" s="21"/>
      <c r="E98" s="68"/>
      <c r="F98" s="2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>
        <v>1</v>
      </c>
      <c r="AI98" s="41">
        <v>1</v>
      </c>
      <c r="AJ98" s="41"/>
      <c r="AK98" s="41">
        <v>14</v>
      </c>
      <c r="AL98" s="41">
        <v>4</v>
      </c>
      <c r="AM98" s="41">
        <v>15</v>
      </c>
      <c r="AN98" s="41">
        <v>8</v>
      </c>
      <c r="AO98" s="41">
        <v>2</v>
      </c>
      <c r="AP98" s="41"/>
      <c r="AQ98" s="100">
        <f t="shared" si="2"/>
        <v>30</v>
      </c>
      <c r="AR98" s="68">
        <f t="shared" si="3"/>
        <v>15</v>
      </c>
    </row>
    <row r="99" spans="1:44">
      <c r="A99" s="9" t="s">
        <v>417</v>
      </c>
      <c r="B99" s="27" t="s">
        <v>103</v>
      </c>
      <c r="C99" s="68"/>
      <c r="D99" s="21"/>
      <c r="E99" s="68"/>
      <c r="F99" s="127">
        <v>2</v>
      </c>
      <c r="G99" s="41"/>
      <c r="H99" s="41">
        <v>5</v>
      </c>
      <c r="I99" s="41">
        <v>11</v>
      </c>
      <c r="J99" s="41">
        <v>6</v>
      </c>
      <c r="K99" s="41">
        <v>83</v>
      </c>
      <c r="L99" s="41">
        <v>8</v>
      </c>
      <c r="M99" s="41">
        <v>2</v>
      </c>
      <c r="N99" s="41">
        <v>43</v>
      </c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100">
        <f t="shared" si="2"/>
        <v>29</v>
      </c>
      <c r="AR99" s="68">
        <f t="shared" si="3"/>
        <v>131</v>
      </c>
    </row>
    <row r="100" spans="1:44">
      <c r="A100" s="9" t="s">
        <v>83</v>
      </c>
      <c r="B100" s="27" t="s">
        <v>100</v>
      </c>
      <c r="C100" s="68">
        <v>12</v>
      </c>
      <c r="D100" s="21">
        <v>4</v>
      </c>
      <c r="E100" s="68"/>
      <c r="F100" s="41">
        <v>10</v>
      </c>
      <c r="G100" s="41">
        <v>2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00">
        <f t="shared" si="2"/>
        <v>28</v>
      </c>
      <c r="AR100" s="68">
        <f t="shared" si="3"/>
        <v>0</v>
      </c>
    </row>
    <row r="101" spans="1:44">
      <c r="A101" s="9" t="s">
        <v>1156</v>
      </c>
      <c r="B101" s="27" t="s">
        <v>95</v>
      </c>
      <c r="C101" s="68"/>
      <c r="D101" s="21"/>
      <c r="E101" s="68"/>
      <c r="F101" s="21"/>
      <c r="G101" s="41"/>
      <c r="H101" s="41"/>
      <c r="I101" s="2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>
        <v>16</v>
      </c>
      <c r="V101" s="41">
        <v>6</v>
      </c>
      <c r="W101" s="41">
        <v>20</v>
      </c>
      <c r="X101" s="41">
        <v>5</v>
      </c>
      <c r="Y101" s="41">
        <v>1</v>
      </c>
      <c r="Z101" s="41">
        <v>5</v>
      </c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100">
        <f t="shared" si="2"/>
        <v>28</v>
      </c>
      <c r="AR101" s="68">
        <f t="shared" si="3"/>
        <v>25</v>
      </c>
    </row>
    <row r="102" spans="1:44">
      <c r="A102" s="9" t="s">
        <v>848</v>
      </c>
      <c r="B102" s="27" t="s">
        <v>95</v>
      </c>
      <c r="C102" s="68"/>
      <c r="D102" s="21"/>
      <c r="E102" s="68"/>
      <c r="F102" s="21"/>
      <c r="G102" s="41"/>
      <c r="H102" s="41"/>
      <c r="I102" s="41"/>
      <c r="J102" s="41"/>
      <c r="K102" s="41"/>
      <c r="L102" s="41"/>
      <c r="M102" s="41"/>
      <c r="N102" s="41"/>
      <c r="O102" s="41">
        <v>12</v>
      </c>
      <c r="P102" s="41">
        <v>6</v>
      </c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>
        <v>7</v>
      </c>
      <c r="AI102" s="41">
        <v>2</v>
      </c>
      <c r="AJ102" s="41">
        <v>5</v>
      </c>
      <c r="AK102" s="41"/>
      <c r="AL102" s="41"/>
      <c r="AM102" s="41"/>
      <c r="AN102" s="41"/>
      <c r="AO102" s="41"/>
      <c r="AP102" s="41"/>
      <c r="AQ102" s="100">
        <f t="shared" si="2"/>
        <v>27</v>
      </c>
      <c r="AR102" s="68">
        <f t="shared" si="3"/>
        <v>5</v>
      </c>
    </row>
    <row r="103" spans="1:44">
      <c r="A103" s="380" t="s">
        <v>317</v>
      </c>
      <c r="B103" s="27" t="s">
        <v>103</v>
      </c>
      <c r="C103" s="2"/>
      <c r="D103" s="2"/>
      <c r="E103" s="2"/>
      <c r="F103" s="41">
        <v>16</v>
      </c>
      <c r="G103" s="41">
        <v>3</v>
      </c>
      <c r="H103" s="41">
        <v>30</v>
      </c>
      <c r="I103" s="41">
        <v>5</v>
      </c>
      <c r="J103" s="41">
        <v>3</v>
      </c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100">
        <f t="shared" si="2"/>
        <v>27</v>
      </c>
      <c r="AR103" s="68">
        <f t="shared" si="3"/>
        <v>30</v>
      </c>
    </row>
    <row r="104" spans="1:44">
      <c r="A104" s="9" t="s">
        <v>988</v>
      </c>
      <c r="B104" s="27" t="s">
        <v>100</v>
      </c>
      <c r="C104" s="68"/>
      <c r="D104" s="21"/>
      <c r="E104" s="68"/>
      <c r="F104" s="21"/>
      <c r="G104" s="41"/>
      <c r="H104" s="41"/>
      <c r="I104" s="21"/>
      <c r="J104" s="41"/>
      <c r="K104" s="41"/>
      <c r="L104" s="41"/>
      <c r="M104" s="41"/>
      <c r="N104" s="41"/>
      <c r="O104" s="41"/>
      <c r="P104" s="41"/>
      <c r="Q104" s="41"/>
      <c r="R104" s="41">
        <v>14</v>
      </c>
      <c r="S104" s="41">
        <v>4</v>
      </c>
      <c r="T104" s="41"/>
      <c r="U104" s="41">
        <v>3</v>
      </c>
      <c r="V104" s="41">
        <v>4</v>
      </c>
      <c r="W104" s="41">
        <v>5</v>
      </c>
      <c r="X104" s="41"/>
      <c r="Y104" s="41">
        <v>2</v>
      </c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100">
        <f t="shared" si="2"/>
        <v>27</v>
      </c>
      <c r="AR104" s="68">
        <f t="shared" si="3"/>
        <v>5</v>
      </c>
    </row>
    <row r="105" spans="1:44">
      <c r="A105" s="9" t="s">
        <v>871</v>
      </c>
      <c r="B105" s="27" t="s">
        <v>103</v>
      </c>
      <c r="C105" s="68"/>
      <c r="D105" s="21"/>
      <c r="E105" s="68"/>
      <c r="F105" s="21"/>
      <c r="G105" s="41"/>
      <c r="H105" s="41"/>
      <c r="I105" s="21"/>
      <c r="J105" s="41"/>
      <c r="K105" s="41"/>
      <c r="L105" s="41"/>
      <c r="M105" s="41"/>
      <c r="N105" s="41"/>
      <c r="O105" s="41">
        <v>9</v>
      </c>
      <c r="P105" s="41">
        <v>3</v>
      </c>
      <c r="Q105" s="41">
        <v>4</v>
      </c>
      <c r="R105" s="41">
        <v>11</v>
      </c>
      <c r="S105" s="41">
        <v>3</v>
      </c>
      <c r="T105" s="41">
        <v>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100">
        <f t="shared" si="2"/>
        <v>26</v>
      </c>
      <c r="AR105" s="68">
        <f t="shared" si="3"/>
        <v>13</v>
      </c>
    </row>
    <row r="106" spans="1:44">
      <c r="A106" s="9" t="s">
        <v>1167</v>
      </c>
      <c r="B106" s="27" t="s">
        <v>106</v>
      </c>
      <c r="C106" s="68"/>
      <c r="D106" s="21"/>
      <c r="E106" s="68"/>
      <c r="F106" s="21"/>
      <c r="G106" s="41"/>
      <c r="H106" s="41"/>
      <c r="I106" s="2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>
        <v>11</v>
      </c>
      <c r="V106" s="41">
        <v>5</v>
      </c>
      <c r="W106" s="41">
        <v>15</v>
      </c>
      <c r="X106" s="41">
        <v>6</v>
      </c>
      <c r="Y106" s="41">
        <v>3</v>
      </c>
      <c r="Z106" s="41">
        <v>5</v>
      </c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100">
        <f t="shared" si="2"/>
        <v>25</v>
      </c>
      <c r="AR106" s="68">
        <f t="shared" si="3"/>
        <v>20</v>
      </c>
    </row>
    <row r="107" spans="1:44">
      <c r="A107" s="380" t="s">
        <v>1160</v>
      </c>
      <c r="B107" s="27" t="s">
        <v>103</v>
      </c>
      <c r="C107" s="68"/>
      <c r="D107" s="21"/>
      <c r="E107" s="68"/>
      <c r="F107" s="21"/>
      <c r="G107" s="41"/>
      <c r="H107" s="41"/>
      <c r="I107" s="2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>
        <v>18</v>
      </c>
      <c r="V107" s="41">
        <v>5</v>
      </c>
      <c r="W107" s="41">
        <v>26</v>
      </c>
      <c r="X107" s="41">
        <v>2</v>
      </c>
      <c r="Y107" s="41"/>
      <c r="Z107" s="41">
        <v>5</v>
      </c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100">
        <f t="shared" si="2"/>
        <v>25</v>
      </c>
      <c r="AR107" s="68">
        <f t="shared" si="3"/>
        <v>31</v>
      </c>
    </row>
    <row r="108" spans="1:44">
      <c r="A108" s="380" t="s">
        <v>702</v>
      </c>
      <c r="B108" s="27" t="s">
        <v>97</v>
      </c>
      <c r="C108" s="68"/>
      <c r="D108" s="21"/>
      <c r="E108" s="68"/>
      <c r="F108" s="21"/>
      <c r="G108" s="41"/>
      <c r="H108" s="41"/>
      <c r="I108" s="41"/>
      <c r="J108" s="41"/>
      <c r="K108" s="41"/>
      <c r="L108" s="41">
        <v>19</v>
      </c>
      <c r="M108" s="41">
        <v>6</v>
      </c>
      <c r="N108" s="41">
        <v>5</v>
      </c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100">
        <f t="shared" si="2"/>
        <v>25</v>
      </c>
      <c r="AR108" s="68">
        <f t="shared" si="3"/>
        <v>5</v>
      </c>
    </row>
    <row r="109" spans="1:44">
      <c r="A109" s="9" t="s">
        <v>1842</v>
      </c>
      <c r="B109" s="27" t="s">
        <v>95</v>
      </c>
      <c r="C109" s="68"/>
      <c r="D109" s="21"/>
      <c r="E109" s="68"/>
      <c r="F109" s="21"/>
      <c r="G109" s="41"/>
      <c r="H109" s="41"/>
      <c r="I109" s="2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>
        <v>10</v>
      </c>
      <c r="AL109" s="41">
        <v>3</v>
      </c>
      <c r="AM109" s="41">
        <v>5</v>
      </c>
      <c r="AN109" s="41">
        <v>10</v>
      </c>
      <c r="AO109" s="41">
        <v>3</v>
      </c>
      <c r="AP109" s="41"/>
      <c r="AQ109" s="100">
        <f t="shared" si="2"/>
        <v>26</v>
      </c>
      <c r="AR109" s="68">
        <f t="shared" si="3"/>
        <v>5</v>
      </c>
    </row>
    <row r="110" spans="1:44">
      <c r="A110" s="9" t="s">
        <v>1319</v>
      </c>
      <c r="B110" s="27" t="s">
        <v>95</v>
      </c>
      <c r="C110" s="68"/>
      <c r="D110" s="21"/>
      <c r="E110" s="68"/>
      <c r="F110" s="21"/>
      <c r="G110" s="41"/>
      <c r="H110" s="41"/>
      <c r="I110" s="2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>
        <v>10</v>
      </c>
      <c r="Y110" s="41">
        <v>2</v>
      </c>
      <c r="Z110" s="41"/>
      <c r="AA110" s="41">
        <v>10</v>
      </c>
      <c r="AB110" s="41">
        <v>1</v>
      </c>
      <c r="AC110" s="41">
        <v>2</v>
      </c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100">
        <f t="shared" si="2"/>
        <v>25</v>
      </c>
      <c r="AR110" s="68">
        <f t="shared" si="3"/>
        <v>0</v>
      </c>
    </row>
    <row r="111" spans="1:44">
      <c r="A111" s="9" t="s">
        <v>1707</v>
      </c>
      <c r="B111" s="27" t="s">
        <v>93</v>
      </c>
      <c r="C111" s="68"/>
      <c r="D111" s="21"/>
      <c r="E111" s="68"/>
      <c r="F111" s="21"/>
      <c r="G111" s="41"/>
      <c r="H111" s="41"/>
      <c r="I111" s="2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>
        <v>6</v>
      </c>
      <c r="AI111" s="41">
        <v>3</v>
      </c>
      <c r="AJ111" s="41"/>
      <c r="AK111" s="41">
        <v>11</v>
      </c>
      <c r="AL111" s="41">
        <v>5</v>
      </c>
      <c r="AM111" s="41"/>
      <c r="AN111" s="41"/>
      <c r="AO111" s="41"/>
      <c r="AP111" s="41"/>
      <c r="AQ111" s="100">
        <f t="shared" si="2"/>
        <v>25</v>
      </c>
      <c r="AR111" s="68">
        <f t="shared" si="3"/>
        <v>0</v>
      </c>
    </row>
    <row r="112" spans="1:44">
      <c r="A112" s="9" t="s">
        <v>1841</v>
      </c>
      <c r="B112" s="27" t="s">
        <v>1839</v>
      </c>
      <c r="C112" s="68"/>
      <c r="D112" s="21"/>
      <c r="E112" s="68"/>
      <c r="F112" s="21"/>
      <c r="G112" s="41"/>
      <c r="H112" s="41"/>
      <c r="I112" s="2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>
        <v>13</v>
      </c>
      <c r="AL112" s="41">
        <v>2</v>
      </c>
      <c r="AM112" s="41">
        <v>20</v>
      </c>
      <c r="AN112" s="41">
        <v>6</v>
      </c>
      <c r="AO112" s="41">
        <v>4</v>
      </c>
      <c r="AP112" s="41">
        <v>5</v>
      </c>
      <c r="AQ112" s="100">
        <f t="shared" si="2"/>
        <v>25</v>
      </c>
      <c r="AR112" s="68">
        <f t="shared" si="3"/>
        <v>25</v>
      </c>
    </row>
    <row r="113" spans="1:44">
      <c r="A113" s="9" t="s">
        <v>1708</v>
      </c>
      <c r="B113" s="27" t="s">
        <v>103</v>
      </c>
      <c r="C113" s="68"/>
      <c r="D113" s="21"/>
      <c r="E113" s="68"/>
      <c r="F113" s="21"/>
      <c r="G113" s="41"/>
      <c r="H113" s="41"/>
      <c r="I113" s="2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>
        <v>13</v>
      </c>
      <c r="AI113" s="41">
        <v>4</v>
      </c>
      <c r="AJ113" s="41">
        <v>86</v>
      </c>
      <c r="AK113" s="41">
        <v>4</v>
      </c>
      <c r="AL113" s="41">
        <v>2</v>
      </c>
      <c r="AM113" s="41">
        <v>14</v>
      </c>
      <c r="AN113" s="41"/>
      <c r="AO113" s="41"/>
      <c r="AP113" s="41"/>
      <c r="AQ113" s="100">
        <f t="shared" si="2"/>
        <v>23</v>
      </c>
      <c r="AR113" s="68">
        <f t="shared" si="3"/>
        <v>100</v>
      </c>
    </row>
    <row r="114" spans="1:44">
      <c r="A114" s="9" t="s">
        <v>1622</v>
      </c>
      <c r="B114" s="27" t="s">
        <v>98</v>
      </c>
      <c r="C114" s="68"/>
      <c r="D114" s="21"/>
      <c r="E114" s="68"/>
      <c r="F114" s="2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127">
        <v>3</v>
      </c>
      <c r="AF114" s="41"/>
      <c r="AG114" s="41"/>
      <c r="AH114" s="41">
        <v>8</v>
      </c>
      <c r="AI114" s="41">
        <v>3</v>
      </c>
      <c r="AJ114" s="41">
        <v>5</v>
      </c>
      <c r="AK114" s="41">
        <v>7</v>
      </c>
      <c r="AL114" s="41">
        <v>2</v>
      </c>
      <c r="AM114" s="41">
        <v>5</v>
      </c>
      <c r="AN114" s="41"/>
      <c r="AO114" s="41"/>
      <c r="AP114" s="41"/>
      <c r="AQ114" s="100">
        <f t="shared" si="2"/>
        <v>23</v>
      </c>
      <c r="AR114" s="68">
        <f t="shared" si="3"/>
        <v>10</v>
      </c>
    </row>
    <row r="115" spans="1:44">
      <c r="A115" s="9" t="s">
        <v>1851</v>
      </c>
      <c r="B115" s="27" t="s">
        <v>103</v>
      </c>
      <c r="C115" s="68"/>
      <c r="D115" s="21"/>
      <c r="E115" s="68"/>
      <c r="F115" s="2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>
        <v>9</v>
      </c>
      <c r="AL115" s="41">
        <v>3</v>
      </c>
      <c r="AM115" s="41">
        <v>57</v>
      </c>
      <c r="AN115" s="41">
        <v>8</v>
      </c>
      <c r="AO115" s="41">
        <v>3</v>
      </c>
      <c r="AP115" s="41">
        <v>30</v>
      </c>
      <c r="AQ115" s="100">
        <f t="shared" si="2"/>
        <v>23</v>
      </c>
      <c r="AR115" s="68">
        <f t="shared" si="3"/>
        <v>87</v>
      </c>
    </row>
    <row r="116" spans="1:44">
      <c r="A116" s="9" t="s">
        <v>1856</v>
      </c>
      <c r="B116" s="27" t="s">
        <v>98</v>
      </c>
      <c r="C116" s="68"/>
      <c r="D116" s="21"/>
      <c r="E116" s="68"/>
      <c r="F116" s="2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>
        <v>11</v>
      </c>
      <c r="AL116" s="41">
        <v>3</v>
      </c>
      <c r="AM116" s="41">
        <v>5</v>
      </c>
      <c r="AN116" s="41">
        <v>7</v>
      </c>
      <c r="AO116" s="41">
        <v>2</v>
      </c>
      <c r="AP116" s="41"/>
      <c r="AQ116" s="100">
        <f t="shared" si="2"/>
        <v>23</v>
      </c>
      <c r="AR116" s="68">
        <f t="shared" si="3"/>
        <v>5</v>
      </c>
    </row>
    <row r="117" spans="1:44">
      <c r="A117" s="380" t="s">
        <v>86</v>
      </c>
      <c r="B117" s="27" t="s">
        <v>107</v>
      </c>
      <c r="C117" s="68">
        <v>17</v>
      </c>
      <c r="D117" s="21">
        <v>5</v>
      </c>
      <c r="E117" s="68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100">
        <f t="shared" si="2"/>
        <v>22</v>
      </c>
      <c r="AR117" s="68">
        <f t="shared" si="3"/>
        <v>0</v>
      </c>
    </row>
    <row r="118" spans="1:44">
      <c r="A118" s="9" t="s">
        <v>853</v>
      </c>
      <c r="B118" s="27" t="s">
        <v>106</v>
      </c>
      <c r="C118" s="68"/>
      <c r="D118" s="21"/>
      <c r="E118" s="68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127">
        <v>1</v>
      </c>
      <c r="Q118" s="41"/>
      <c r="R118" s="127">
        <v>2</v>
      </c>
      <c r="S118" s="41"/>
      <c r="T118" s="41"/>
      <c r="U118" s="127">
        <v>1</v>
      </c>
      <c r="V118" s="41"/>
      <c r="W118" s="41"/>
      <c r="X118" s="41"/>
      <c r="Y118" s="41"/>
      <c r="Z118" s="41"/>
      <c r="AA118" s="41">
        <v>8</v>
      </c>
      <c r="AB118" s="41">
        <v>2</v>
      </c>
      <c r="AC118" s="41">
        <v>3</v>
      </c>
      <c r="AD118" s="41">
        <v>10</v>
      </c>
      <c r="AE118" s="41">
        <v>2</v>
      </c>
      <c r="AF118" s="41">
        <v>2</v>
      </c>
      <c r="AG118" s="41">
        <v>10</v>
      </c>
      <c r="AH118" s="41"/>
      <c r="AI118" s="41"/>
      <c r="AJ118" s="41"/>
      <c r="AK118" s="41"/>
      <c r="AL118" s="41"/>
      <c r="AM118" s="41"/>
      <c r="AN118" s="41"/>
      <c r="AO118" s="41"/>
      <c r="AP118" s="41"/>
      <c r="AQ118" s="100">
        <f t="shared" si="2"/>
        <v>21</v>
      </c>
      <c r="AR118" s="68">
        <f t="shared" si="3"/>
        <v>20</v>
      </c>
    </row>
    <row r="119" spans="1:44">
      <c r="A119" s="9" t="s">
        <v>1451</v>
      </c>
      <c r="B119" s="27" t="s">
        <v>93</v>
      </c>
      <c r="C119" s="68"/>
      <c r="D119" s="21"/>
      <c r="E119" s="68"/>
      <c r="F119" s="21"/>
      <c r="G119" s="41"/>
      <c r="H119" s="41"/>
      <c r="I119" s="2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>
        <v>6</v>
      </c>
      <c r="AB119" s="41">
        <v>1</v>
      </c>
      <c r="AC119" s="41">
        <v>4</v>
      </c>
      <c r="AD119" s="41"/>
      <c r="AE119" s="41">
        <v>9</v>
      </c>
      <c r="AF119" s="41">
        <v>1</v>
      </c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100">
        <f t="shared" si="2"/>
        <v>21</v>
      </c>
      <c r="AR119" s="68">
        <f t="shared" si="3"/>
        <v>0</v>
      </c>
    </row>
    <row r="120" spans="1:44">
      <c r="A120" s="9" t="s">
        <v>1844</v>
      </c>
      <c r="B120" s="27" t="s">
        <v>98</v>
      </c>
      <c r="C120" s="68"/>
      <c r="D120" s="21"/>
      <c r="E120" s="68"/>
      <c r="F120" s="21"/>
      <c r="G120" s="41"/>
      <c r="H120" s="41"/>
      <c r="I120" s="2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>
        <v>10</v>
      </c>
      <c r="AL120" s="41">
        <v>2</v>
      </c>
      <c r="AM120" s="41"/>
      <c r="AN120" s="41">
        <v>7</v>
      </c>
      <c r="AO120" s="41">
        <v>3</v>
      </c>
      <c r="AP120" s="41"/>
      <c r="AQ120" s="100">
        <f t="shared" si="2"/>
        <v>22</v>
      </c>
      <c r="AR120" s="68">
        <f t="shared" si="3"/>
        <v>0</v>
      </c>
    </row>
    <row r="121" spans="1:44">
      <c r="A121" s="9" t="s">
        <v>87</v>
      </c>
      <c r="B121" s="27" t="s">
        <v>97</v>
      </c>
      <c r="C121" s="68">
        <v>16</v>
      </c>
      <c r="D121" s="21">
        <v>5</v>
      </c>
      <c r="E121" s="68">
        <v>28</v>
      </c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100">
        <f t="shared" si="2"/>
        <v>21</v>
      </c>
      <c r="AR121" s="68">
        <f t="shared" si="3"/>
        <v>28</v>
      </c>
    </row>
    <row r="122" spans="1:44">
      <c r="A122" s="380" t="s">
        <v>614</v>
      </c>
      <c r="B122" s="27" t="s">
        <v>98</v>
      </c>
      <c r="C122" s="2"/>
      <c r="D122" s="2"/>
      <c r="E122" s="2"/>
      <c r="F122" s="2"/>
      <c r="G122" s="2"/>
      <c r="H122" s="2"/>
      <c r="I122" s="41">
        <v>15</v>
      </c>
      <c r="J122" s="41">
        <v>5</v>
      </c>
      <c r="K122" s="41">
        <v>20</v>
      </c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100">
        <f t="shared" si="2"/>
        <v>20</v>
      </c>
      <c r="AR122" s="68">
        <f t="shared" si="3"/>
        <v>20</v>
      </c>
    </row>
    <row r="123" spans="1:44">
      <c r="A123" s="9" t="s">
        <v>1342</v>
      </c>
      <c r="B123" s="27" t="s">
        <v>481</v>
      </c>
      <c r="C123" s="68"/>
      <c r="D123" s="21"/>
      <c r="E123" s="68"/>
      <c r="F123" s="21"/>
      <c r="G123" s="41"/>
      <c r="H123" s="41"/>
      <c r="I123" s="2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>
        <v>1</v>
      </c>
      <c r="Y123" s="41">
        <v>4</v>
      </c>
      <c r="Z123" s="41"/>
      <c r="AA123" s="41">
        <v>13</v>
      </c>
      <c r="AB123" s="41">
        <v>1</v>
      </c>
      <c r="AC123" s="41">
        <v>1</v>
      </c>
      <c r="AD123" s="41">
        <v>5</v>
      </c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100">
        <f t="shared" si="2"/>
        <v>20</v>
      </c>
      <c r="AR123" s="68">
        <f t="shared" si="3"/>
        <v>5</v>
      </c>
    </row>
    <row r="124" spans="1:44">
      <c r="A124" s="380" t="s">
        <v>349</v>
      </c>
      <c r="B124" s="27" t="s">
        <v>104</v>
      </c>
      <c r="C124" s="2"/>
      <c r="D124" s="2"/>
      <c r="E124" s="2"/>
      <c r="F124" s="41">
        <v>14</v>
      </c>
      <c r="G124" s="41">
        <v>6</v>
      </c>
      <c r="H124" s="41">
        <v>5</v>
      </c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100">
        <f t="shared" si="2"/>
        <v>20</v>
      </c>
      <c r="AR124" s="68">
        <f t="shared" si="3"/>
        <v>5</v>
      </c>
    </row>
    <row r="125" spans="1:44">
      <c r="A125" s="380" t="s">
        <v>978</v>
      </c>
      <c r="B125" s="27" t="s">
        <v>92</v>
      </c>
      <c r="C125" s="68"/>
      <c r="D125" s="21"/>
      <c r="E125" s="68"/>
      <c r="F125" s="21"/>
      <c r="G125" s="41"/>
      <c r="H125" s="41"/>
      <c r="I125" s="21"/>
      <c r="J125" s="41"/>
      <c r="K125" s="41"/>
      <c r="L125" s="41"/>
      <c r="M125" s="41"/>
      <c r="N125" s="41"/>
      <c r="O125" s="41"/>
      <c r="P125" s="41"/>
      <c r="Q125" s="41"/>
      <c r="R125" s="41">
        <v>9</v>
      </c>
      <c r="S125" s="41">
        <v>4</v>
      </c>
      <c r="T125" s="41"/>
      <c r="U125" s="41">
        <v>4</v>
      </c>
      <c r="V125" s="41">
        <v>2</v>
      </c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100">
        <f t="shared" si="2"/>
        <v>19</v>
      </c>
      <c r="AR125" s="68">
        <f t="shared" si="3"/>
        <v>0</v>
      </c>
    </row>
    <row r="126" spans="1:44">
      <c r="A126" s="9" t="s">
        <v>733</v>
      </c>
      <c r="B126" s="27" t="s">
        <v>103</v>
      </c>
      <c r="C126" s="68"/>
      <c r="D126" s="21"/>
      <c r="E126" s="68"/>
      <c r="F126" s="21"/>
      <c r="G126" s="41"/>
      <c r="H126" s="41"/>
      <c r="I126" s="41"/>
      <c r="J126" s="41"/>
      <c r="K126" s="41"/>
      <c r="L126" s="127">
        <v>4</v>
      </c>
      <c r="M126" s="41"/>
      <c r="N126" s="41">
        <v>10</v>
      </c>
      <c r="O126" s="127">
        <v>1</v>
      </c>
      <c r="P126" s="41"/>
      <c r="Q126" s="41"/>
      <c r="R126" s="41">
        <v>4</v>
      </c>
      <c r="S126" s="41">
        <v>3</v>
      </c>
      <c r="T126" s="41"/>
      <c r="U126" s="41">
        <v>7</v>
      </c>
      <c r="V126" s="41"/>
      <c r="W126" s="41">
        <v>6</v>
      </c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100">
        <f t="shared" si="2"/>
        <v>19</v>
      </c>
      <c r="AR126" s="68">
        <f t="shared" si="3"/>
        <v>16</v>
      </c>
    </row>
    <row r="127" spans="1:44">
      <c r="A127" s="9" t="s">
        <v>1616</v>
      </c>
      <c r="B127" s="27" t="s">
        <v>97</v>
      </c>
      <c r="C127" s="68"/>
      <c r="D127" s="21"/>
      <c r="E127" s="68"/>
      <c r="F127" s="21"/>
      <c r="G127" s="41"/>
      <c r="H127" s="41"/>
      <c r="I127" s="41"/>
      <c r="J127" s="41"/>
      <c r="K127" s="41"/>
      <c r="L127" s="41"/>
      <c r="M127" s="41"/>
      <c r="N127" s="41"/>
      <c r="O127" s="68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>
        <v>3</v>
      </c>
      <c r="AF127" s="41"/>
      <c r="AG127" s="41"/>
      <c r="AH127" s="41">
        <v>15</v>
      </c>
      <c r="AI127" s="41">
        <v>1</v>
      </c>
      <c r="AJ127" s="41">
        <v>15</v>
      </c>
      <c r="AK127" s="41"/>
      <c r="AL127" s="41"/>
      <c r="AM127" s="41"/>
      <c r="AN127" s="41"/>
      <c r="AO127" s="41"/>
      <c r="AP127" s="41"/>
      <c r="AQ127" s="100">
        <f t="shared" si="2"/>
        <v>19</v>
      </c>
      <c r="AR127" s="68">
        <f t="shared" si="3"/>
        <v>15</v>
      </c>
    </row>
    <row r="128" spans="1:44">
      <c r="A128" s="380" t="s">
        <v>175</v>
      </c>
      <c r="B128" s="27" t="s">
        <v>100</v>
      </c>
      <c r="C128" s="68">
        <v>14</v>
      </c>
      <c r="D128" s="21">
        <v>5</v>
      </c>
      <c r="E128" s="68">
        <v>109</v>
      </c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100">
        <f t="shared" si="2"/>
        <v>19</v>
      </c>
      <c r="AR128" s="68">
        <f t="shared" si="3"/>
        <v>109</v>
      </c>
    </row>
    <row r="129" spans="1:44">
      <c r="A129" s="9" t="s">
        <v>85</v>
      </c>
      <c r="B129" s="27" t="s">
        <v>106</v>
      </c>
      <c r="C129" s="68">
        <v>17</v>
      </c>
      <c r="D129" s="21">
        <v>2</v>
      </c>
      <c r="E129" s="68">
        <v>25</v>
      </c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100">
        <f t="shared" si="2"/>
        <v>19</v>
      </c>
      <c r="AR129" s="68">
        <f t="shared" si="3"/>
        <v>25</v>
      </c>
    </row>
    <row r="130" spans="1:44">
      <c r="A130" s="9" t="s">
        <v>1216</v>
      </c>
      <c r="B130" s="27" t="s">
        <v>162</v>
      </c>
      <c r="C130" s="68"/>
      <c r="D130" s="21"/>
      <c r="E130" s="68"/>
      <c r="F130" s="21"/>
      <c r="G130" s="41"/>
      <c r="H130" s="41"/>
      <c r="I130" s="41"/>
      <c r="J130" s="41"/>
      <c r="K130" s="41"/>
      <c r="L130" s="41">
        <v>15</v>
      </c>
      <c r="M130" s="41">
        <v>3</v>
      </c>
      <c r="N130" s="41">
        <v>24</v>
      </c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100">
        <f t="shared" si="2"/>
        <v>18</v>
      </c>
      <c r="AR130" s="68">
        <f t="shared" si="3"/>
        <v>24</v>
      </c>
    </row>
    <row r="131" spans="1:44">
      <c r="A131" s="380" t="s">
        <v>977</v>
      </c>
      <c r="B131" s="27" t="s">
        <v>313</v>
      </c>
      <c r="C131" s="68"/>
      <c r="D131" s="21"/>
      <c r="E131" s="68"/>
      <c r="F131" s="21"/>
      <c r="G131" s="41"/>
      <c r="H131" s="41"/>
      <c r="I131" s="21"/>
      <c r="J131" s="41"/>
      <c r="K131" s="41"/>
      <c r="L131" s="41"/>
      <c r="M131" s="41"/>
      <c r="N131" s="41"/>
      <c r="O131" s="41"/>
      <c r="P131" s="41"/>
      <c r="Q131" s="41"/>
      <c r="R131" s="41">
        <v>13</v>
      </c>
      <c r="S131" s="41">
        <v>5</v>
      </c>
      <c r="T131" s="41">
        <v>5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100">
        <f t="shared" ref="AQ131:AQ194" si="4">C131+D131+F131+G131+I131+J131+L131+M131+O131+P131+R131+S131+U131+V131+X131+Y131+AA131+AB131+AC131+AE131+AF131+AH131+AI131+AK131+AL131+AN131+AO131</f>
        <v>18</v>
      </c>
      <c r="AR131" s="68">
        <f t="shared" ref="AR131:AR194" si="5">E131+H131+K131+Q131+N131+T131+W131+Z131+AD131+AG131+AJ131+AM131+AP131</f>
        <v>5</v>
      </c>
    </row>
    <row r="132" spans="1:44">
      <c r="A132" s="9" t="s">
        <v>81</v>
      </c>
      <c r="B132" s="27" t="s">
        <v>104</v>
      </c>
      <c r="C132" s="68">
        <v>4</v>
      </c>
      <c r="D132" s="21">
        <v>1</v>
      </c>
      <c r="E132" s="68"/>
      <c r="F132" s="41">
        <v>8</v>
      </c>
      <c r="G132" s="41">
        <v>5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100">
        <f t="shared" si="4"/>
        <v>18</v>
      </c>
      <c r="AR132" s="68">
        <f t="shared" si="5"/>
        <v>0</v>
      </c>
    </row>
    <row r="133" spans="1:44">
      <c r="A133" s="9" t="s">
        <v>1605</v>
      </c>
      <c r="B133" s="27" t="s">
        <v>99</v>
      </c>
      <c r="C133" s="68"/>
      <c r="D133" s="21"/>
      <c r="E133" s="68"/>
      <c r="F133" s="2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127">
        <v>1</v>
      </c>
      <c r="AF133" s="41"/>
      <c r="AG133" s="41"/>
      <c r="AH133" s="41"/>
      <c r="AI133" s="41"/>
      <c r="AJ133" s="41"/>
      <c r="AK133" s="41">
        <v>5</v>
      </c>
      <c r="AL133" s="41"/>
      <c r="AM133" s="41"/>
      <c r="AN133" s="41">
        <v>8</v>
      </c>
      <c r="AO133" s="41">
        <v>3</v>
      </c>
      <c r="AP133" s="41">
        <v>10</v>
      </c>
      <c r="AQ133" s="100">
        <f t="shared" si="4"/>
        <v>17</v>
      </c>
      <c r="AR133" s="68">
        <f t="shared" si="5"/>
        <v>10</v>
      </c>
    </row>
    <row r="134" spans="1:44">
      <c r="A134" s="9" t="s">
        <v>1843</v>
      </c>
      <c r="B134" s="27" t="s">
        <v>97</v>
      </c>
      <c r="C134" s="68"/>
      <c r="D134" s="21"/>
      <c r="E134" s="68"/>
      <c r="F134" s="21"/>
      <c r="G134" s="41"/>
      <c r="H134" s="41"/>
      <c r="I134" s="2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>
        <v>8</v>
      </c>
      <c r="AL134" s="41">
        <v>4</v>
      </c>
      <c r="AM134" s="41">
        <v>16</v>
      </c>
      <c r="AN134" s="41">
        <v>1</v>
      </c>
      <c r="AO134" s="41">
        <v>4</v>
      </c>
      <c r="AP134" s="41">
        <v>10</v>
      </c>
      <c r="AQ134" s="100">
        <f t="shared" si="4"/>
        <v>17</v>
      </c>
      <c r="AR134" s="68">
        <f t="shared" si="5"/>
        <v>26</v>
      </c>
    </row>
    <row r="135" spans="1:44">
      <c r="A135" s="9" t="s">
        <v>1840</v>
      </c>
      <c r="B135" s="27" t="s">
        <v>93</v>
      </c>
      <c r="C135" s="68"/>
      <c r="D135" s="21"/>
      <c r="E135" s="68"/>
      <c r="F135" s="21"/>
      <c r="G135" s="41"/>
      <c r="H135" s="41"/>
      <c r="I135" s="2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>
        <v>8</v>
      </c>
      <c r="AL135" s="41">
        <v>2</v>
      </c>
      <c r="AM135" s="41">
        <v>5</v>
      </c>
      <c r="AN135" s="41">
        <v>4</v>
      </c>
      <c r="AO135" s="41">
        <v>4</v>
      </c>
      <c r="AP135" s="41">
        <v>10</v>
      </c>
      <c r="AQ135" s="100">
        <f t="shared" si="4"/>
        <v>18</v>
      </c>
      <c r="AR135" s="68">
        <f t="shared" si="5"/>
        <v>15</v>
      </c>
    </row>
    <row r="136" spans="1:44">
      <c r="A136" s="9" t="s">
        <v>60</v>
      </c>
      <c r="B136" s="27" t="s">
        <v>96</v>
      </c>
      <c r="C136" s="68">
        <v>13</v>
      </c>
      <c r="D136" s="21">
        <v>2</v>
      </c>
      <c r="E136" s="68">
        <v>21</v>
      </c>
      <c r="F136" s="41">
        <v>1</v>
      </c>
      <c r="G136" s="41"/>
      <c r="H136" s="41">
        <v>5</v>
      </c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100">
        <f t="shared" si="4"/>
        <v>16</v>
      </c>
      <c r="AR136" s="68">
        <f t="shared" si="5"/>
        <v>26</v>
      </c>
    </row>
    <row r="137" spans="1:44">
      <c r="A137" s="380" t="s">
        <v>612</v>
      </c>
      <c r="B137" s="27" t="s">
        <v>313</v>
      </c>
      <c r="C137" s="2"/>
      <c r="D137" s="2"/>
      <c r="E137" s="2"/>
      <c r="F137" s="2"/>
      <c r="G137" s="2"/>
      <c r="H137" s="2"/>
      <c r="I137" s="41">
        <v>13</v>
      </c>
      <c r="J137" s="41">
        <v>3</v>
      </c>
      <c r="K137" s="41">
        <v>10</v>
      </c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100">
        <f t="shared" si="4"/>
        <v>16</v>
      </c>
      <c r="AR137" s="68">
        <f t="shared" si="5"/>
        <v>10</v>
      </c>
    </row>
    <row r="138" spans="1:44">
      <c r="A138" s="9" t="s">
        <v>990</v>
      </c>
      <c r="B138" s="27" t="s">
        <v>313</v>
      </c>
      <c r="C138" s="68"/>
      <c r="D138" s="21"/>
      <c r="E138" s="68"/>
      <c r="F138" s="21"/>
      <c r="G138" s="41"/>
      <c r="H138" s="41"/>
      <c r="I138" s="21"/>
      <c r="J138" s="41"/>
      <c r="K138" s="41"/>
      <c r="L138" s="41"/>
      <c r="M138" s="41"/>
      <c r="N138" s="41"/>
      <c r="O138" s="41"/>
      <c r="P138" s="41"/>
      <c r="Q138" s="41"/>
      <c r="R138" s="41">
        <v>12</v>
      </c>
      <c r="S138" s="41">
        <v>3</v>
      </c>
      <c r="T138" s="41">
        <v>10</v>
      </c>
      <c r="U138" s="41">
        <v>1</v>
      </c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100">
        <f t="shared" si="4"/>
        <v>16</v>
      </c>
      <c r="AR138" s="68">
        <f t="shared" si="5"/>
        <v>10</v>
      </c>
    </row>
    <row r="139" spans="1:44">
      <c r="A139" s="9" t="s">
        <v>1325</v>
      </c>
      <c r="B139" s="27" t="s">
        <v>98</v>
      </c>
      <c r="C139" s="68"/>
      <c r="D139" s="21"/>
      <c r="E139" s="68"/>
      <c r="F139" s="21"/>
      <c r="G139" s="41"/>
      <c r="H139" s="41"/>
      <c r="I139" s="2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21">
        <v>5</v>
      </c>
      <c r="Y139" s="41"/>
      <c r="Z139" s="41">
        <v>5</v>
      </c>
      <c r="AA139" s="127">
        <v>5</v>
      </c>
      <c r="AB139" s="127">
        <v>2</v>
      </c>
      <c r="AC139" s="127">
        <v>4</v>
      </c>
      <c r="AD139" s="41">
        <v>15</v>
      </c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100">
        <f t="shared" si="4"/>
        <v>16</v>
      </c>
      <c r="AR139" s="68">
        <f t="shared" si="5"/>
        <v>20</v>
      </c>
    </row>
    <row r="140" spans="1:44">
      <c r="A140" s="9" t="s">
        <v>1321</v>
      </c>
      <c r="B140" s="27" t="s">
        <v>100</v>
      </c>
      <c r="C140" s="68"/>
      <c r="D140" s="21"/>
      <c r="E140" s="68"/>
      <c r="F140" s="21"/>
      <c r="G140" s="41"/>
      <c r="H140" s="41"/>
      <c r="I140" s="2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>
        <v>8</v>
      </c>
      <c r="Y140" s="41">
        <v>2</v>
      </c>
      <c r="Z140" s="41"/>
      <c r="AA140" s="41">
        <v>4</v>
      </c>
      <c r="AB140" s="41"/>
      <c r="AC140" s="41">
        <v>2</v>
      </c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100">
        <f t="shared" si="4"/>
        <v>16</v>
      </c>
      <c r="AR140" s="68">
        <f t="shared" si="5"/>
        <v>0</v>
      </c>
    </row>
    <row r="141" spans="1:44">
      <c r="A141" s="9" t="s">
        <v>57</v>
      </c>
      <c r="B141" s="27" t="s">
        <v>94</v>
      </c>
      <c r="C141" s="68">
        <v>13</v>
      </c>
      <c r="D141" s="21">
        <v>2</v>
      </c>
      <c r="E141" s="68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100">
        <f t="shared" si="4"/>
        <v>15</v>
      </c>
      <c r="AR141" s="68">
        <f t="shared" si="5"/>
        <v>0</v>
      </c>
    </row>
    <row r="142" spans="1:44">
      <c r="A142" s="380" t="s">
        <v>62</v>
      </c>
      <c r="B142" s="27" t="s">
        <v>93</v>
      </c>
      <c r="C142" s="68">
        <v>6</v>
      </c>
      <c r="D142" s="21">
        <v>2</v>
      </c>
      <c r="E142" s="68">
        <v>10</v>
      </c>
      <c r="F142" s="41">
        <v>4</v>
      </c>
      <c r="G142" s="41">
        <v>3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100">
        <f t="shared" si="4"/>
        <v>15</v>
      </c>
      <c r="AR142" s="68">
        <f t="shared" si="5"/>
        <v>10</v>
      </c>
    </row>
    <row r="143" spans="1:44">
      <c r="A143" s="9" t="s">
        <v>841</v>
      </c>
      <c r="B143" s="27" t="s">
        <v>106</v>
      </c>
      <c r="C143" s="68"/>
      <c r="D143" s="21"/>
      <c r="E143" s="68"/>
      <c r="F143" s="21"/>
      <c r="G143" s="41"/>
      <c r="H143" s="41"/>
      <c r="I143" s="21"/>
      <c r="J143" s="41"/>
      <c r="K143" s="41"/>
      <c r="L143" s="41"/>
      <c r="M143" s="41"/>
      <c r="N143" s="41"/>
      <c r="O143" s="41">
        <v>13</v>
      </c>
      <c r="P143" s="41">
        <v>2</v>
      </c>
      <c r="Q143" s="41">
        <v>10</v>
      </c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100">
        <f t="shared" si="4"/>
        <v>15</v>
      </c>
      <c r="AR143" s="68">
        <f t="shared" si="5"/>
        <v>10</v>
      </c>
    </row>
    <row r="144" spans="1:44">
      <c r="A144" s="9" t="s">
        <v>1724</v>
      </c>
      <c r="B144" s="27" t="s">
        <v>98</v>
      </c>
      <c r="C144" s="68"/>
      <c r="D144" s="21"/>
      <c r="E144" s="68"/>
      <c r="F144" s="21"/>
      <c r="G144" s="41"/>
      <c r="H144" s="41"/>
      <c r="I144" s="2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>
        <v>5</v>
      </c>
      <c r="AI144" s="41"/>
      <c r="AJ144" s="41"/>
      <c r="AK144" s="41">
        <v>6</v>
      </c>
      <c r="AL144" s="41">
        <v>1</v>
      </c>
      <c r="AM144" s="41"/>
      <c r="AN144" s="41">
        <v>3</v>
      </c>
      <c r="AO144" s="41">
        <v>1</v>
      </c>
      <c r="AP144" s="41"/>
      <c r="AQ144" s="100">
        <f t="shared" si="4"/>
        <v>16</v>
      </c>
      <c r="AR144" s="68">
        <f t="shared" si="5"/>
        <v>0</v>
      </c>
    </row>
    <row r="145" spans="1:44">
      <c r="A145" s="9" t="s">
        <v>609</v>
      </c>
      <c r="B145" s="27" t="s">
        <v>106</v>
      </c>
      <c r="C145" s="2"/>
      <c r="D145" s="2"/>
      <c r="E145" s="2"/>
      <c r="F145" s="2"/>
      <c r="G145" s="2"/>
      <c r="H145" s="2"/>
      <c r="I145" s="41">
        <v>6</v>
      </c>
      <c r="J145" s="41">
        <v>2</v>
      </c>
      <c r="K145" s="41">
        <v>10</v>
      </c>
      <c r="L145" s="41">
        <v>6</v>
      </c>
      <c r="M145" s="41">
        <v>1</v>
      </c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100">
        <f t="shared" si="4"/>
        <v>15</v>
      </c>
      <c r="AR145" s="68">
        <f t="shared" si="5"/>
        <v>10</v>
      </c>
    </row>
    <row r="146" spans="1:44">
      <c r="A146" s="380" t="s">
        <v>56</v>
      </c>
      <c r="B146" s="27" t="s">
        <v>93</v>
      </c>
      <c r="C146" s="68">
        <v>10</v>
      </c>
      <c r="D146" s="21">
        <v>4</v>
      </c>
      <c r="E146" s="68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100">
        <f t="shared" si="4"/>
        <v>14</v>
      </c>
      <c r="AR146" s="68">
        <f t="shared" si="5"/>
        <v>0</v>
      </c>
    </row>
    <row r="147" spans="1:44">
      <c r="A147" s="9" t="s">
        <v>821</v>
      </c>
      <c r="B147" s="27" t="s">
        <v>97</v>
      </c>
      <c r="C147" s="68"/>
      <c r="D147" s="21"/>
      <c r="E147" s="68"/>
      <c r="F147" s="21"/>
      <c r="G147" s="41"/>
      <c r="H147" s="41"/>
      <c r="I147" s="41"/>
      <c r="J147" s="41"/>
      <c r="K147" s="41"/>
      <c r="L147" s="41"/>
      <c r="M147" s="41"/>
      <c r="N147" s="41"/>
      <c r="O147" s="41">
        <v>10</v>
      </c>
      <c r="P147" s="41">
        <v>4</v>
      </c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100">
        <f t="shared" si="4"/>
        <v>14</v>
      </c>
      <c r="AR147" s="68">
        <f t="shared" si="5"/>
        <v>0</v>
      </c>
    </row>
    <row r="148" spans="1:44">
      <c r="A148" s="9" t="s">
        <v>873</v>
      </c>
      <c r="B148" s="27" t="s">
        <v>98</v>
      </c>
      <c r="C148" s="68"/>
      <c r="D148" s="21"/>
      <c r="E148" s="68"/>
      <c r="F148" s="21"/>
      <c r="G148" s="41"/>
      <c r="H148" s="41"/>
      <c r="I148" s="21"/>
      <c r="J148" s="41"/>
      <c r="K148" s="41"/>
      <c r="L148" s="41"/>
      <c r="M148" s="41"/>
      <c r="N148" s="41"/>
      <c r="O148" s="41">
        <v>2</v>
      </c>
      <c r="P148" s="41">
        <v>1</v>
      </c>
      <c r="Q148" s="41"/>
      <c r="R148" s="41">
        <v>7</v>
      </c>
      <c r="S148" s="41">
        <v>3</v>
      </c>
      <c r="T148" s="41">
        <v>5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100">
        <f t="shared" si="4"/>
        <v>13</v>
      </c>
      <c r="AR148" s="68">
        <f t="shared" si="5"/>
        <v>5</v>
      </c>
    </row>
    <row r="149" spans="1:44">
      <c r="A149" s="10" t="s">
        <v>53</v>
      </c>
      <c r="B149" s="27" t="s">
        <v>98</v>
      </c>
      <c r="C149" s="68">
        <v>13</v>
      </c>
      <c r="D149" s="21"/>
      <c r="E149" s="68">
        <v>2</v>
      </c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100">
        <f t="shared" si="4"/>
        <v>13</v>
      </c>
      <c r="AR149" s="68">
        <f t="shared" si="5"/>
        <v>2</v>
      </c>
    </row>
    <row r="150" spans="1:44">
      <c r="A150" s="9" t="s">
        <v>1741</v>
      </c>
      <c r="B150" s="27" t="s">
        <v>95</v>
      </c>
      <c r="C150" s="68"/>
      <c r="D150" s="21"/>
      <c r="E150" s="68"/>
      <c r="F150" s="2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>
        <v>10</v>
      </c>
      <c r="AI150" s="41">
        <v>3</v>
      </c>
      <c r="AJ150" s="41"/>
      <c r="AK150" s="41"/>
      <c r="AL150" s="41"/>
      <c r="AM150" s="41"/>
      <c r="AN150" s="41"/>
      <c r="AO150" s="41"/>
      <c r="AP150" s="41"/>
      <c r="AQ150" s="100">
        <f t="shared" si="4"/>
        <v>13</v>
      </c>
      <c r="AR150" s="68">
        <f t="shared" si="5"/>
        <v>0</v>
      </c>
    </row>
    <row r="151" spans="1:44">
      <c r="A151" s="380" t="s">
        <v>78</v>
      </c>
      <c r="B151" s="27" t="s">
        <v>104</v>
      </c>
      <c r="C151" s="68">
        <v>10</v>
      </c>
      <c r="D151" s="21">
        <v>3</v>
      </c>
      <c r="E151" s="68">
        <v>15</v>
      </c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100">
        <f t="shared" si="4"/>
        <v>13</v>
      </c>
      <c r="AR151" s="68">
        <f t="shared" si="5"/>
        <v>15</v>
      </c>
    </row>
    <row r="152" spans="1:44">
      <c r="A152" s="9" t="s">
        <v>1740</v>
      </c>
      <c r="B152" s="27" t="s">
        <v>97</v>
      </c>
      <c r="C152" s="68"/>
      <c r="D152" s="21"/>
      <c r="E152" s="68"/>
      <c r="F152" s="2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>
        <v>7</v>
      </c>
      <c r="AI152" s="41">
        <v>3</v>
      </c>
      <c r="AJ152" s="41"/>
      <c r="AK152" s="41">
        <v>2</v>
      </c>
      <c r="AL152" s="41"/>
      <c r="AM152" s="41"/>
      <c r="AN152" s="41">
        <v>1</v>
      </c>
      <c r="AO152" s="41"/>
      <c r="AP152" s="41"/>
      <c r="AQ152" s="100">
        <f t="shared" si="4"/>
        <v>13</v>
      </c>
      <c r="AR152" s="68">
        <f t="shared" si="5"/>
        <v>0</v>
      </c>
    </row>
    <row r="153" spans="1:44">
      <c r="A153" s="9" t="s">
        <v>1921</v>
      </c>
      <c r="B153" s="27" t="s">
        <v>1331</v>
      </c>
      <c r="C153" s="68"/>
      <c r="D153" s="21"/>
      <c r="E153" s="68"/>
      <c r="F153" s="2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>
        <v>9</v>
      </c>
      <c r="AO153" s="41">
        <v>4</v>
      </c>
      <c r="AP153" s="41">
        <v>31</v>
      </c>
      <c r="AQ153" s="100">
        <f t="shared" si="4"/>
        <v>13</v>
      </c>
      <c r="AR153" s="68">
        <f t="shared" si="5"/>
        <v>31</v>
      </c>
    </row>
    <row r="154" spans="1:44">
      <c r="A154" s="380" t="s">
        <v>67</v>
      </c>
      <c r="B154" s="27" t="s">
        <v>92</v>
      </c>
      <c r="C154" s="68">
        <v>7</v>
      </c>
      <c r="D154" s="21">
        <v>3</v>
      </c>
      <c r="E154" s="68"/>
      <c r="F154" s="41">
        <v>1</v>
      </c>
      <c r="G154" s="41">
        <v>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100">
        <f t="shared" si="4"/>
        <v>12</v>
      </c>
      <c r="AR154" s="68">
        <f t="shared" si="5"/>
        <v>0</v>
      </c>
    </row>
    <row r="155" spans="1:44">
      <c r="A155" s="9" t="s">
        <v>1744</v>
      </c>
      <c r="B155" s="27" t="s">
        <v>100</v>
      </c>
      <c r="C155" s="68"/>
      <c r="D155" s="21"/>
      <c r="E155" s="68"/>
      <c r="F155" s="2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>
        <v>4</v>
      </c>
      <c r="AI155" s="41">
        <v>1</v>
      </c>
      <c r="AJ155" s="41"/>
      <c r="AK155" s="41">
        <v>7</v>
      </c>
      <c r="AL155" s="41"/>
      <c r="AM155" s="41"/>
      <c r="AN155" s="41"/>
      <c r="AO155" s="41"/>
      <c r="AP155" s="41"/>
      <c r="AQ155" s="100">
        <f t="shared" si="4"/>
        <v>12</v>
      </c>
      <c r="AR155" s="68">
        <f t="shared" si="5"/>
        <v>0</v>
      </c>
    </row>
    <row r="156" spans="1:44">
      <c r="A156" s="9" t="s">
        <v>1709</v>
      </c>
      <c r="B156" s="27" t="s">
        <v>313</v>
      </c>
      <c r="C156" s="68"/>
      <c r="D156" s="21"/>
      <c r="E156" s="68"/>
      <c r="F156" s="21"/>
      <c r="G156" s="41"/>
      <c r="H156" s="41"/>
      <c r="I156" s="2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>
        <v>11</v>
      </c>
      <c r="AI156" s="41">
        <v>1</v>
      </c>
      <c r="AJ156" s="41">
        <v>10</v>
      </c>
      <c r="AK156" s="41"/>
      <c r="AL156" s="41"/>
      <c r="AM156" s="41"/>
      <c r="AN156" s="41"/>
      <c r="AO156" s="41"/>
      <c r="AP156" s="41"/>
      <c r="AQ156" s="100">
        <f t="shared" si="4"/>
        <v>12</v>
      </c>
      <c r="AR156" s="68">
        <f t="shared" si="5"/>
        <v>10</v>
      </c>
    </row>
    <row r="157" spans="1:44">
      <c r="A157" s="9" t="s">
        <v>1743</v>
      </c>
      <c r="B157" s="27" t="s">
        <v>481</v>
      </c>
      <c r="C157" s="68"/>
      <c r="D157" s="21"/>
      <c r="E157" s="68"/>
      <c r="F157" s="2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>
        <v>8</v>
      </c>
      <c r="AI157" s="41">
        <v>4</v>
      </c>
      <c r="AJ157" s="41">
        <v>5</v>
      </c>
      <c r="AK157" s="41"/>
      <c r="AL157" s="41"/>
      <c r="AM157" s="41"/>
      <c r="AN157" s="41"/>
      <c r="AO157" s="41"/>
      <c r="AP157" s="41"/>
      <c r="AQ157" s="100">
        <f t="shared" si="4"/>
        <v>12</v>
      </c>
      <c r="AR157" s="68">
        <f t="shared" si="5"/>
        <v>5</v>
      </c>
    </row>
    <row r="158" spans="1:44">
      <c r="A158" s="9" t="s">
        <v>1568</v>
      </c>
      <c r="B158" s="27" t="s">
        <v>95</v>
      </c>
      <c r="C158" s="68"/>
      <c r="D158" s="21"/>
      <c r="E158" s="68"/>
      <c r="F158" s="2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>
        <v>9</v>
      </c>
      <c r="AF158" s="41">
        <v>3</v>
      </c>
      <c r="AG158" s="41">
        <v>5</v>
      </c>
      <c r="AH158" s="41"/>
      <c r="AI158" s="41"/>
      <c r="AJ158" s="41"/>
      <c r="AK158" s="41"/>
      <c r="AL158" s="41"/>
      <c r="AM158" s="41"/>
      <c r="AN158" s="41"/>
      <c r="AO158" s="41"/>
      <c r="AP158" s="41"/>
      <c r="AQ158" s="100">
        <f t="shared" si="4"/>
        <v>12</v>
      </c>
      <c r="AR158" s="68">
        <f t="shared" si="5"/>
        <v>5</v>
      </c>
    </row>
    <row r="159" spans="1:44">
      <c r="A159" s="9" t="s">
        <v>1569</v>
      </c>
      <c r="B159" s="27" t="s">
        <v>103</v>
      </c>
      <c r="C159" s="68"/>
      <c r="D159" s="21"/>
      <c r="E159" s="68"/>
      <c r="F159" s="2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>
        <v>9</v>
      </c>
      <c r="AF159" s="41">
        <v>3</v>
      </c>
      <c r="AG159" s="41">
        <v>15</v>
      </c>
      <c r="AH159" s="41"/>
      <c r="AI159" s="41"/>
      <c r="AJ159" s="41"/>
      <c r="AK159" s="41"/>
      <c r="AL159" s="41"/>
      <c r="AM159" s="41"/>
      <c r="AN159" s="41"/>
      <c r="AO159" s="41"/>
      <c r="AP159" s="41"/>
      <c r="AQ159" s="100">
        <f t="shared" si="4"/>
        <v>12</v>
      </c>
      <c r="AR159" s="68">
        <f t="shared" si="5"/>
        <v>15</v>
      </c>
    </row>
    <row r="160" spans="1:44">
      <c r="A160" s="9" t="s">
        <v>1369</v>
      </c>
      <c r="B160" s="27" t="s">
        <v>103</v>
      </c>
      <c r="C160" s="68"/>
      <c r="D160" s="21"/>
      <c r="E160" s="68"/>
      <c r="F160" s="21"/>
      <c r="G160" s="41"/>
      <c r="H160" s="41"/>
      <c r="I160" s="2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22">
        <v>1</v>
      </c>
      <c r="Y160" s="41"/>
      <c r="Z160" s="41"/>
      <c r="AA160" s="41">
        <v>8</v>
      </c>
      <c r="AB160" s="41">
        <v>1</v>
      </c>
      <c r="AC160" s="41">
        <v>1</v>
      </c>
      <c r="AD160" s="41">
        <v>43</v>
      </c>
      <c r="AE160" s="41">
        <v>1</v>
      </c>
      <c r="AF160" s="41"/>
      <c r="AG160" s="41">
        <v>2</v>
      </c>
      <c r="AH160" s="41"/>
      <c r="AI160" s="41"/>
      <c r="AJ160" s="41"/>
      <c r="AK160" s="41"/>
      <c r="AL160" s="41"/>
      <c r="AM160" s="41"/>
      <c r="AN160" s="41"/>
      <c r="AO160" s="41"/>
      <c r="AP160" s="41"/>
      <c r="AQ160" s="100">
        <f t="shared" si="4"/>
        <v>12</v>
      </c>
      <c r="AR160" s="68">
        <f t="shared" si="5"/>
        <v>45</v>
      </c>
    </row>
    <row r="161" spans="1:44">
      <c r="A161" s="9" t="s">
        <v>1429</v>
      </c>
      <c r="B161" s="27" t="s">
        <v>95</v>
      </c>
      <c r="C161" s="68"/>
      <c r="D161" s="21"/>
      <c r="E161" s="68"/>
      <c r="F161" s="2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22">
        <v>1</v>
      </c>
      <c r="AB161" s="41"/>
      <c r="AC161" s="41"/>
      <c r="AD161" s="41"/>
      <c r="AE161" s="41">
        <v>5</v>
      </c>
      <c r="AF161" s="41">
        <v>1</v>
      </c>
      <c r="AG161" s="41"/>
      <c r="AH161" s="430">
        <v>4</v>
      </c>
      <c r="AI161" s="430">
        <v>1</v>
      </c>
      <c r="AJ161" s="430">
        <v>5</v>
      </c>
      <c r="AK161" s="430"/>
      <c r="AL161" s="430"/>
      <c r="AM161" s="430"/>
      <c r="AN161" s="430"/>
      <c r="AO161" s="430"/>
      <c r="AP161" s="430"/>
      <c r="AQ161" s="100">
        <f t="shared" si="4"/>
        <v>12</v>
      </c>
      <c r="AR161" s="68">
        <f t="shared" si="5"/>
        <v>5</v>
      </c>
    </row>
    <row r="162" spans="1:44">
      <c r="A162" s="9" t="s">
        <v>1340</v>
      </c>
      <c r="B162" s="27" t="s">
        <v>106</v>
      </c>
      <c r="C162" s="68"/>
      <c r="D162" s="21"/>
      <c r="E162" s="68"/>
      <c r="F162" s="21"/>
      <c r="G162" s="41"/>
      <c r="H162" s="41"/>
      <c r="I162" s="2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>
        <v>9</v>
      </c>
      <c r="Y162" s="41">
        <v>3</v>
      </c>
      <c r="Z162" s="41">
        <v>25</v>
      </c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100">
        <f t="shared" si="4"/>
        <v>12</v>
      </c>
      <c r="AR162" s="68">
        <f t="shared" si="5"/>
        <v>25</v>
      </c>
    </row>
    <row r="163" spans="1:44">
      <c r="A163" s="9" t="s">
        <v>845</v>
      </c>
      <c r="B163" s="27" t="s">
        <v>313</v>
      </c>
      <c r="C163" s="21"/>
      <c r="D163" s="21"/>
      <c r="E163" s="68"/>
      <c r="F163" s="41"/>
      <c r="G163" s="41"/>
      <c r="H163" s="41"/>
      <c r="I163" s="41"/>
      <c r="J163" s="41"/>
      <c r="K163" s="41"/>
      <c r="L163" s="41"/>
      <c r="M163" s="41"/>
      <c r="N163" s="41"/>
      <c r="O163" s="41">
        <v>9</v>
      </c>
      <c r="P163" s="41">
        <v>2</v>
      </c>
      <c r="Q163" s="41">
        <v>10</v>
      </c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100">
        <f t="shared" si="4"/>
        <v>11</v>
      </c>
      <c r="AR163" s="68">
        <f t="shared" si="5"/>
        <v>10</v>
      </c>
    </row>
    <row r="164" spans="1:44">
      <c r="A164" s="9" t="s">
        <v>724</v>
      </c>
      <c r="B164" s="27" t="s">
        <v>100</v>
      </c>
      <c r="C164" s="68"/>
      <c r="D164" s="21"/>
      <c r="E164" s="68"/>
      <c r="F164" s="21"/>
      <c r="G164" s="41"/>
      <c r="H164" s="41"/>
      <c r="I164" s="41"/>
      <c r="J164" s="41"/>
      <c r="K164" s="41"/>
      <c r="L164" s="41">
        <v>9</v>
      </c>
      <c r="M164" s="41">
        <v>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100">
        <f t="shared" si="4"/>
        <v>11</v>
      </c>
      <c r="AR164" s="68">
        <f t="shared" si="5"/>
        <v>0</v>
      </c>
    </row>
    <row r="165" spans="1:44">
      <c r="A165" s="9" t="s">
        <v>1705</v>
      </c>
      <c r="B165" s="27" t="s">
        <v>99</v>
      </c>
      <c r="C165" s="68"/>
      <c r="D165" s="21"/>
      <c r="E165" s="68"/>
      <c r="F165" s="21"/>
      <c r="G165" s="41"/>
      <c r="H165" s="41"/>
      <c r="I165" s="2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>
        <v>10</v>
      </c>
      <c r="AI165" s="41">
        <v>1</v>
      </c>
      <c r="AJ165" s="41">
        <v>15</v>
      </c>
      <c r="AK165" s="41"/>
      <c r="AL165" s="41"/>
      <c r="AM165" s="41"/>
      <c r="AN165" s="41"/>
      <c r="AO165" s="41"/>
      <c r="AP165" s="41"/>
      <c r="AQ165" s="100">
        <f t="shared" si="4"/>
        <v>11</v>
      </c>
      <c r="AR165" s="68">
        <f t="shared" si="5"/>
        <v>15</v>
      </c>
    </row>
    <row r="166" spans="1:44">
      <c r="A166" s="9" t="s">
        <v>727</v>
      </c>
      <c r="B166" s="27" t="s">
        <v>481</v>
      </c>
      <c r="C166" s="68"/>
      <c r="D166" s="21"/>
      <c r="E166" s="68"/>
      <c r="F166" s="21"/>
      <c r="G166" s="41"/>
      <c r="H166" s="41"/>
      <c r="I166" s="41"/>
      <c r="J166" s="41"/>
      <c r="K166" s="41"/>
      <c r="L166" s="41">
        <v>8</v>
      </c>
      <c r="M166" s="41">
        <v>2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100">
        <f t="shared" si="4"/>
        <v>10</v>
      </c>
      <c r="AR166" s="68">
        <f t="shared" si="5"/>
        <v>0</v>
      </c>
    </row>
    <row r="167" spans="1:44">
      <c r="A167" s="380" t="s">
        <v>728</v>
      </c>
      <c r="B167" s="27" t="s">
        <v>313</v>
      </c>
      <c r="C167" s="68"/>
      <c r="D167" s="21"/>
      <c r="E167" s="68"/>
      <c r="F167" s="21"/>
      <c r="G167" s="41"/>
      <c r="H167" s="41"/>
      <c r="I167" s="41"/>
      <c r="J167" s="41"/>
      <c r="K167" s="41"/>
      <c r="L167" s="41">
        <v>8</v>
      </c>
      <c r="M167" s="41">
        <v>2</v>
      </c>
      <c r="N167" s="41">
        <v>10</v>
      </c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100">
        <f t="shared" si="4"/>
        <v>10</v>
      </c>
      <c r="AR167" s="68">
        <f t="shared" si="5"/>
        <v>10</v>
      </c>
    </row>
    <row r="168" spans="1:44">
      <c r="A168" s="9" t="s">
        <v>987</v>
      </c>
      <c r="B168" s="27" t="s">
        <v>97</v>
      </c>
      <c r="C168" s="68"/>
      <c r="D168" s="21"/>
      <c r="E168" s="68"/>
      <c r="F168" s="21"/>
      <c r="G168" s="41"/>
      <c r="H168" s="41"/>
      <c r="I168" s="21"/>
      <c r="J168" s="41"/>
      <c r="K168" s="41"/>
      <c r="L168" s="41"/>
      <c r="M168" s="41"/>
      <c r="N168" s="41"/>
      <c r="O168" s="41"/>
      <c r="P168" s="41"/>
      <c r="Q168" s="41"/>
      <c r="R168" s="41">
        <v>3</v>
      </c>
      <c r="S168" s="41">
        <v>2</v>
      </c>
      <c r="T168" s="41"/>
      <c r="U168" s="41">
        <v>5</v>
      </c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100">
        <f t="shared" si="4"/>
        <v>10</v>
      </c>
      <c r="AR168" s="68">
        <f t="shared" si="5"/>
        <v>0</v>
      </c>
    </row>
    <row r="169" spans="1:44">
      <c r="A169" s="9" t="s">
        <v>1731</v>
      </c>
      <c r="B169" s="27" t="s">
        <v>92</v>
      </c>
      <c r="C169" s="68"/>
      <c r="D169" s="21"/>
      <c r="E169" s="68"/>
      <c r="F169" s="21"/>
      <c r="G169" s="41"/>
      <c r="H169" s="41"/>
      <c r="I169" s="2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>
        <v>6</v>
      </c>
      <c r="AI169" s="41">
        <v>1</v>
      </c>
      <c r="AJ169" s="41"/>
      <c r="AK169" s="41">
        <v>2</v>
      </c>
      <c r="AL169" s="41">
        <v>1</v>
      </c>
      <c r="AM169" s="41"/>
      <c r="AN169" s="41"/>
      <c r="AO169" s="41"/>
      <c r="AP169" s="41"/>
      <c r="AQ169" s="100">
        <f t="shared" si="4"/>
        <v>10</v>
      </c>
      <c r="AR169" s="68">
        <f t="shared" si="5"/>
        <v>0</v>
      </c>
    </row>
    <row r="170" spans="1:44">
      <c r="A170" s="9" t="s">
        <v>1556</v>
      </c>
      <c r="B170" s="27" t="s">
        <v>106</v>
      </c>
      <c r="C170" s="68"/>
      <c r="D170" s="21"/>
      <c r="E170" s="68"/>
      <c r="F170" s="2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>
        <v>8</v>
      </c>
      <c r="AF170" s="41">
        <v>2</v>
      </c>
      <c r="AG170" s="41">
        <v>5</v>
      </c>
      <c r="AH170" s="41"/>
      <c r="AI170" s="41"/>
      <c r="AJ170" s="41"/>
      <c r="AK170" s="41"/>
      <c r="AL170" s="41"/>
      <c r="AM170" s="41"/>
      <c r="AN170" s="41"/>
      <c r="AO170" s="41"/>
      <c r="AP170" s="41"/>
      <c r="AQ170" s="100">
        <f t="shared" si="4"/>
        <v>10</v>
      </c>
      <c r="AR170" s="68">
        <f t="shared" si="5"/>
        <v>5</v>
      </c>
    </row>
    <row r="171" spans="1:44">
      <c r="A171" s="9" t="s">
        <v>1751</v>
      </c>
      <c r="B171" s="27" t="s">
        <v>106</v>
      </c>
      <c r="C171" s="68"/>
      <c r="D171" s="21"/>
      <c r="E171" s="68"/>
      <c r="F171" s="2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>
        <v>7</v>
      </c>
      <c r="AI171" s="41">
        <v>3</v>
      </c>
      <c r="AJ171" s="41">
        <v>15</v>
      </c>
      <c r="AK171" s="41"/>
      <c r="AL171" s="41"/>
      <c r="AM171" s="41"/>
      <c r="AN171" s="41"/>
      <c r="AO171" s="41"/>
      <c r="AP171" s="41"/>
      <c r="AQ171" s="100">
        <f t="shared" si="4"/>
        <v>10</v>
      </c>
      <c r="AR171" s="68">
        <f t="shared" si="5"/>
        <v>15</v>
      </c>
    </row>
    <row r="172" spans="1:44">
      <c r="A172" s="9" t="s">
        <v>1706</v>
      </c>
      <c r="B172" s="27" t="s">
        <v>93</v>
      </c>
      <c r="C172" s="68"/>
      <c r="D172" s="21"/>
      <c r="E172" s="68"/>
      <c r="F172" s="21"/>
      <c r="G172" s="41"/>
      <c r="H172" s="41"/>
      <c r="I172" s="2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>
        <v>7</v>
      </c>
      <c r="AI172" s="41">
        <v>2</v>
      </c>
      <c r="AJ172" s="41">
        <v>10</v>
      </c>
      <c r="AK172" s="41"/>
      <c r="AL172" s="41"/>
      <c r="AM172" s="41"/>
      <c r="AN172" s="41"/>
      <c r="AO172" s="41"/>
      <c r="AP172" s="41"/>
      <c r="AQ172" s="100">
        <f t="shared" si="4"/>
        <v>9</v>
      </c>
      <c r="AR172" s="68">
        <f t="shared" si="5"/>
        <v>10</v>
      </c>
    </row>
    <row r="173" spans="1:44">
      <c r="A173" s="9" t="s">
        <v>1217</v>
      </c>
      <c r="B173" s="27" t="s">
        <v>481</v>
      </c>
      <c r="C173" s="68"/>
      <c r="D173" s="21"/>
      <c r="E173" s="68"/>
      <c r="F173" s="21"/>
      <c r="G173" s="41"/>
      <c r="H173" s="41"/>
      <c r="I173" s="2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>
        <v>8</v>
      </c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100">
        <f t="shared" si="4"/>
        <v>8</v>
      </c>
      <c r="AR173" s="68">
        <f t="shared" si="5"/>
        <v>0</v>
      </c>
    </row>
    <row r="174" spans="1:44">
      <c r="A174" s="9" t="s">
        <v>1159</v>
      </c>
      <c r="B174" s="27" t="s">
        <v>98</v>
      </c>
      <c r="C174" s="68"/>
      <c r="D174" s="21"/>
      <c r="E174" s="68"/>
      <c r="F174" s="21"/>
      <c r="G174" s="41"/>
      <c r="H174" s="41"/>
      <c r="I174" s="2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>
        <v>6</v>
      </c>
      <c r="V174" s="41">
        <v>2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100">
        <f t="shared" si="4"/>
        <v>8</v>
      </c>
      <c r="AR174" s="68">
        <f t="shared" si="5"/>
        <v>0</v>
      </c>
    </row>
    <row r="175" spans="1:44">
      <c r="A175" s="9" t="s">
        <v>610</v>
      </c>
      <c r="B175" s="27" t="s">
        <v>95</v>
      </c>
      <c r="C175" s="2"/>
      <c r="D175" s="2"/>
      <c r="E175" s="2"/>
      <c r="F175" s="2"/>
      <c r="G175" s="2"/>
      <c r="H175" s="2"/>
      <c r="I175" s="41">
        <v>6</v>
      </c>
      <c r="J175" s="41">
        <v>2</v>
      </c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100">
        <f t="shared" si="4"/>
        <v>8</v>
      </c>
      <c r="AR175" s="68">
        <f t="shared" si="5"/>
        <v>0</v>
      </c>
    </row>
    <row r="176" spans="1:44">
      <c r="A176" s="9" t="s">
        <v>74</v>
      </c>
      <c r="B176" s="27" t="s">
        <v>97</v>
      </c>
      <c r="C176" s="68">
        <v>4</v>
      </c>
      <c r="D176" s="21">
        <v>4</v>
      </c>
      <c r="E176" s="68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100">
        <f t="shared" si="4"/>
        <v>8</v>
      </c>
      <c r="AR176" s="68">
        <f t="shared" si="5"/>
        <v>0</v>
      </c>
    </row>
    <row r="177" spans="1:44">
      <c r="A177" s="9" t="s">
        <v>63</v>
      </c>
      <c r="B177" s="27" t="s">
        <v>95</v>
      </c>
      <c r="C177" s="68">
        <v>5</v>
      </c>
      <c r="D177" s="21"/>
      <c r="E177" s="68"/>
      <c r="F177" s="41">
        <v>2</v>
      </c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30"/>
      <c r="AI177" s="430"/>
      <c r="AJ177" s="430"/>
      <c r="AK177" s="430"/>
      <c r="AL177" s="430"/>
      <c r="AM177" s="430"/>
      <c r="AN177" s="430"/>
      <c r="AO177" s="430"/>
      <c r="AP177" s="430"/>
      <c r="AQ177" s="100">
        <f t="shared" si="4"/>
        <v>7</v>
      </c>
      <c r="AR177" s="68">
        <f t="shared" si="5"/>
        <v>0</v>
      </c>
    </row>
    <row r="178" spans="1:44">
      <c r="A178" s="9" t="s">
        <v>722</v>
      </c>
      <c r="B178" s="27" t="s">
        <v>481</v>
      </c>
      <c r="C178" s="68"/>
      <c r="D178" s="21"/>
      <c r="E178" s="68"/>
      <c r="F178" s="21"/>
      <c r="G178" s="41"/>
      <c r="H178" s="41"/>
      <c r="I178" s="41"/>
      <c r="J178" s="41"/>
      <c r="K178" s="41"/>
      <c r="L178" s="41">
        <v>4</v>
      </c>
      <c r="M178" s="41">
        <v>3</v>
      </c>
      <c r="N178" s="41">
        <v>5</v>
      </c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30"/>
      <c r="AI178" s="430"/>
      <c r="AJ178" s="430"/>
      <c r="AK178" s="430"/>
      <c r="AL178" s="430"/>
      <c r="AM178" s="430"/>
      <c r="AN178" s="430"/>
      <c r="AO178" s="430"/>
      <c r="AP178" s="430"/>
      <c r="AQ178" s="100">
        <f t="shared" si="4"/>
        <v>7</v>
      </c>
      <c r="AR178" s="68">
        <f t="shared" si="5"/>
        <v>5</v>
      </c>
    </row>
    <row r="179" spans="1:44">
      <c r="A179" s="9" t="s">
        <v>1406</v>
      </c>
      <c r="B179" s="27" t="s">
        <v>95</v>
      </c>
      <c r="C179" s="68"/>
      <c r="D179" s="21"/>
      <c r="E179" s="68"/>
      <c r="F179" s="21"/>
      <c r="G179" s="41"/>
      <c r="H179" s="41"/>
      <c r="I179" s="2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127">
        <v>2</v>
      </c>
      <c r="Y179" s="41"/>
      <c r="Z179" s="41"/>
      <c r="AA179" s="127">
        <v>1</v>
      </c>
      <c r="AB179" s="41"/>
      <c r="AC179" s="127">
        <v>1</v>
      </c>
      <c r="AD179" s="41"/>
      <c r="AE179" s="41">
        <v>3</v>
      </c>
      <c r="AF179" s="41"/>
      <c r="AG179" s="41"/>
      <c r="AH179" s="430"/>
      <c r="AI179" s="430"/>
      <c r="AJ179" s="430"/>
      <c r="AK179" s="430"/>
      <c r="AL179" s="430"/>
      <c r="AM179" s="430"/>
      <c r="AN179" s="430"/>
      <c r="AO179" s="430"/>
      <c r="AP179" s="430"/>
      <c r="AQ179" s="100">
        <f t="shared" si="4"/>
        <v>7</v>
      </c>
      <c r="AR179" s="68">
        <f t="shared" si="5"/>
        <v>0</v>
      </c>
    </row>
    <row r="180" spans="1:44">
      <c r="A180" s="9" t="s">
        <v>1850</v>
      </c>
      <c r="B180" s="27" t="s">
        <v>95</v>
      </c>
      <c r="C180" s="68"/>
      <c r="D180" s="21"/>
      <c r="E180" s="68"/>
      <c r="F180" s="2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>
        <v>5</v>
      </c>
      <c r="AL180" s="41">
        <v>1</v>
      </c>
      <c r="AM180" s="41">
        <v>5</v>
      </c>
      <c r="AN180" s="41"/>
      <c r="AO180" s="41"/>
      <c r="AP180" s="41"/>
      <c r="AQ180" s="100">
        <f t="shared" si="4"/>
        <v>6</v>
      </c>
      <c r="AR180" s="68">
        <f t="shared" si="5"/>
        <v>5</v>
      </c>
    </row>
    <row r="181" spans="1:44">
      <c r="A181" s="9" t="s">
        <v>887</v>
      </c>
      <c r="B181" s="27" t="s">
        <v>100</v>
      </c>
      <c r="C181" s="68"/>
      <c r="D181" s="21"/>
      <c r="E181" s="68"/>
      <c r="F181" s="21"/>
      <c r="G181" s="41"/>
      <c r="H181" s="41"/>
      <c r="I181" s="21"/>
      <c r="J181" s="41"/>
      <c r="K181" s="41"/>
      <c r="L181" s="41"/>
      <c r="M181" s="41"/>
      <c r="N181" s="41"/>
      <c r="O181" s="41">
        <v>6</v>
      </c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30"/>
      <c r="AI181" s="430"/>
      <c r="AJ181" s="430"/>
      <c r="AK181" s="430"/>
      <c r="AL181" s="430"/>
      <c r="AM181" s="430"/>
      <c r="AN181" s="430"/>
      <c r="AO181" s="430"/>
      <c r="AP181" s="430"/>
      <c r="AQ181" s="100">
        <f t="shared" si="4"/>
        <v>6</v>
      </c>
      <c r="AR181" s="68">
        <f t="shared" si="5"/>
        <v>0</v>
      </c>
    </row>
    <row r="182" spans="1:44">
      <c r="A182" s="9" t="s">
        <v>607</v>
      </c>
      <c r="B182" s="27" t="s">
        <v>95</v>
      </c>
      <c r="C182" s="68"/>
      <c r="D182" s="21"/>
      <c r="E182" s="68"/>
      <c r="F182" s="21"/>
      <c r="G182" s="41"/>
      <c r="H182" s="41"/>
      <c r="I182" s="41">
        <v>6</v>
      </c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100">
        <f t="shared" si="4"/>
        <v>6</v>
      </c>
      <c r="AR182" s="68">
        <f t="shared" si="5"/>
        <v>0</v>
      </c>
    </row>
    <row r="183" spans="1:44">
      <c r="A183" s="9" t="s">
        <v>843</v>
      </c>
      <c r="B183" s="27" t="s">
        <v>92</v>
      </c>
      <c r="C183" s="21"/>
      <c r="D183" s="21"/>
      <c r="E183" s="68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>
        <v>6</v>
      </c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100">
        <f t="shared" si="4"/>
        <v>6</v>
      </c>
      <c r="AR183" s="68">
        <f t="shared" si="5"/>
        <v>0</v>
      </c>
    </row>
    <row r="184" spans="1:44">
      <c r="A184" s="9" t="s">
        <v>608</v>
      </c>
      <c r="B184" s="27" t="s">
        <v>100</v>
      </c>
      <c r="C184" s="2"/>
      <c r="D184" s="2"/>
      <c r="E184" s="2"/>
      <c r="F184" s="2"/>
      <c r="G184" s="2"/>
      <c r="H184" s="2"/>
      <c r="I184" s="41">
        <v>4</v>
      </c>
      <c r="J184" s="41">
        <v>2</v>
      </c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100">
        <f t="shared" si="4"/>
        <v>6</v>
      </c>
      <c r="AR184" s="68">
        <f t="shared" si="5"/>
        <v>0</v>
      </c>
    </row>
    <row r="185" spans="1:44">
      <c r="A185" s="9" t="s">
        <v>1365</v>
      </c>
      <c r="B185" s="27" t="s">
        <v>92</v>
      </c>
      <c r="C185" s="68"/>
      <c r="D185" s="21"/>
      <c r="E185" s="68"/>
      <c r="F185" s="21"/>
      <c r="G185" s="41"/>
      <c r="H185" s="41"/>
      <c r="I185" s="2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127">
        <v>2</v>
      </c>
      <c r="Y185" s="41"/>
      <c r="Z185" s="41"/>
      <c r="AA185" s="127">
        <v>3</v>
      </c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100">
        <f t="shared" si="4"/>
        <v>5</v>
      </c>
      <c r="AR185" s="68">
        <f t="shared" si="5"/>
        <v>0</v>
      </c>
    </row>
    <row r="186" spans="1:44">
      <c r="A186" s="9" t="s">
        <v>412</v>
      </c>
      <c r="B186" s="27" t="s">
        <v>99</v>
      </c>
      <c r="C186" s="68"/>
      <c r="D186" s="21"/>
      <c r="E186" s="68"/>
      <c r="F186" s="127">
        <v>3</v>
      </c>
      <c r="G186" s="41"/>
      <c r="H186" s="41"/>
      <c r="I186" s="127">
        <v>2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100">
        <f t="shared" si="4"/>
        <v>5</v>
      </c>
      <c r="AR186" s="68">
        <f t="shared" si="5"/>
        <v>0</v>
      </c>
    </row>
    <row r="187" spans="1:44">
      <c r="A187" s="9" t="s">
        <v>1923</v>
      </c>
      <c r="B187" s="27" t="s">
        <v>481</v>
      </c>
      <c r="C187" s="68"/>
      <c r="D187" s="21"/>
      <c r="E187" s="68"/>
      <c r="F187" s="2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>
        <v>4</v>
      </c>
      <c r="AO187" s="41">
        <v>1</v>
      </c>
      <c r="AP187" s="41">
        <v>5</v>
      </c>
      <c r="AQ187" s="100">
        <f t="shared" si="4"/>
        <v>5</v>
      </c>
      <c r="AR187" s="68">
        <f t="shared" si="5"/>
        <v>5</v>
      </c>
    </row>
    <row r="188" spans="1:44">
      <c r="A188" s="9" t="s">
        <v>1939</v>
      </c>
      <c r="B188" s="27" t="s">
        <v>481</v>
      </c>
      <c r="C188" s="68"/>
      <c r="D188" s="21"/>
      <c r="E188" s="68"/>
      <c r="F188" s="2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>
        <v>3</v>
      </c>
      <c r="AO188" s="41">
        <v>3</v>
      </c>
      <c r="AP188" s="41">
        <v>10</v>
      </c>
      <c r="AQ188" s="100">
        <f t="shared" si="4"/>
        <v>6</v>
      </c>
      <c r="AR188" s="68">
        <f t="shared" si="5"/>
        <v>10</v>
      </c>
    </row>
    <row r="189" spans="1:44">
      <c r="A189" s="9" t="s">
        <v>989</v>
      </c>
      <c r="B189" s="27" t="s">
        <v>102</v>
      </c>
      <c r="C189" s="68"/>
      <c r="D189" s="21"/>
      <c r="E189" s="68"/>
      <c r="F189" s="21"/>
      <c r="G189" s="41"/>
      <c r="H189" s="41"/>
      <c r="I189" s="21"/>
      <c r="J189" s="41"/>
      <c r="K189" s="41"/>
      <c r="L189" s="41"/>
      <c r="M189" s="41"/>
      <c r="N189" s="41"/>
      <c r="O189" s="41"/>
      <c r="P189" s="41"/>
      <c r="Q189" s="41"/>
      <c r="R189" s="41">
        <v>5</v>
      </c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100">
        <f t="shared" si="4"/>
        <v>5</v>
      </c>
      <c r="AR189" s="68">
        <f t="shared" si="5"/>
        <v>0</v>
      </c>
    </row>
    <row r="190" spans="1:44">
      <c r="A190" s="9" t="s">
        <v>731</v>
      </c>
      <c r="B190" s="27" t="s">
        <v>97</v>
      </c>
      <c r="C190" s="68"/>
      <c r="D190" s="21"/>
      <c r="E190" s="68"/>
      <c r="F190" s="21"/>
      <c r="G190" s="41"/>
      <c r="H190" s="41"/>
      <c r="I190" s="41"/>
      <c r="J190" s="41"/>
      <c r="K190" s="41"/>
      <c r="L190" s="127">
        <v>4</v>
      </c>
      <c r="M190" s="41"/>
      <c r="N190" s="41">
        <v>5</v>
      </c>
      <c r="O190" s="127">
        <v>1</v>
      </c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100">
        <f t="shared" si="4"/>
        <v>5</v>
      </c>
      <c r="AR190" s="68">
        <f t="shared" si="5"/>
        <v>5</v>
      </c>
    </row>
    <row r="191" spans="1:44">
      <c r="A191" s="9" t="s">
        <v>1922</v>
      </c>
      <c r="B191" s="27" t="s">
        <v>98</v>
      </c>
      <c r="C191" s="68"/>
      <c r="D191" s="21"/>
      <c r="E191" s="68"/>
      <c r="F191" s="2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>
        <v>4</v>
      </c>
      <c r="AO191" s="41"/>
      <c r="AP191" s="41">
        <v>5</v>
      </c>
      <c r="AQ191" s="100">
        <f t="shared" si="4"/>
        <v>4</v>
      </c>
      <c r="AR191" s="68">
        <f t="shared" si="5"/>
        <v>5</v>
      </c>
    </row>
    <row r="192" spans="1:44">
      <c r="A192" s="9" t="s">
        <v>1845</v>
      </c>
      <c r="B192" s="27" t="s">
        <v>106</v>
      </c>
      <c r="C192" s="68"/>
      <c r="D192" s="21"/>
      <c r="E192" s="68"/>
      <c r="F192" s="21"/>
      <c r="G192" s="41"/>
      <c r="H192" s="41"/>
      <c r="I192" s="2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>
        <v>1</v>
      </c>
      <c r="AL192" s="41"/>
      <c r="AM192" s="41"/>
      <c r="AN192" s="41">
        <v>3</v>
      </c>
      <c r="AO192" s="41"/>
      <c r="AP192" s="41">
        <v>5</v>
      </c>
      <c r="AQ192" s="100">
        <f t="shared" si="4"/>
        <v>4</v>
      </c>
      <c r="AR192" s="68">
        <f t="shared" si="5"/>
        <v>5</v>
      </c>
    </row>
    <row r="193" spans="1:44">
      <c r="A193" s="9" t="s">
        <v>388</v>
      </c>
      <c r="B193" s="27" t="s">
        <v>95</v>
      </c>
      <c r="C193" s="68"/>
      <c r="D193" s="21"/>
      <c r="E193" s="68"/>
      <c r="F193" s="127">
        <v>1</v>
      </c>
      <c r="G193" s="41"/>
      <c r="H193" s="41"/>
      <c r="I193" s="127">
        <v>3</v>
      </c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100">
        <f t="shared" si="4"/>
        <v>4</v>
      </c>
      <c r="AR193" s="68">
        <f t="shared" si="5"/>
        <v>0</v>
      </c>
    </row>
    <row r="194" spans="1:44">
      <c r="A194" s="9" t="s">
        <v>1875</v>
      </c>
      <c r="B194" s="27" t="s">
        <v>481</v>
      </c>
      <c r="C194" s="68"/>
      <c r="D194" s="21"/>
      <c r="E194" s="68"/>
      <c r="F194" s="21"/>
      <c r="G194" s="41"/>
      <c r="H194" s="41"/>
      <c r="I194" s="2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>
        <v>3</v>
      </c>
      <c r="AL194" s="41">
        <v>1</v>
      </c>
      <c r="AM194" s="41"/>
      <c r="AN194" s="41"/>
      <c r="AO194" s="41"/>
      <c r="AP194" s="41"/>
      <c r="AQ194" s="100">
        <f t="shared" si="4"/>
        <v>4</v>
      </c>
      <c r="AR194" s="68">
        <f t="shared" si="5"/>
        <v>0</v>
      </c>
    </row>
    <row r="195" spans="1:44">
      <c r="A195" s="9" t="s">
        <v>1183</v>
      </c>
      <c r="B195" s="27" t="s">
        <v>481</v>
      </c>
      <c r="C195" s="68"/>
      <c r="D195" s="21"/>
      <c r="E195" s="68"/>
      <c r="F195" s="21"/>
      <c r="G195" s="41"/>
      <c r="H195" s="41"/>
      <c r="I195" s="2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127">
        <v>1</v>
      </c>
      <c r="V195" s="41"/>
      <c r="W195" s="41"/>
      <c r="X195" s="41"/>
      <c r="Y195" s="41"/>
      <c r="Z195" s="41"/>
      <c r="AA195" s="422">
        <v>3</v>
      </c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100">
        <f t="shared" ref="AQ195:AQ264" si="6">C195+D195+F195+G195+I195+J195+L195+M195+O195+P195+R195+S195+U195+V195+X195+Y195+AA195+AB195+AC195+AE195+AF195+AH195+AI195+AK195+AL195+AN195+AO195</f>
        <v>4</v>
      </c>
      <c r="AR195" s="68">
        <f t="shared" ref="AR195:AR264" si="7">E195+H195+K195+Q195+N195+T195+W195+Z195+AD195+AG195+AJ195+AM195+AP195</f>
        <v>0</v>
      </c>
    </row>
    <row r="196" spans="1:44">
      <c r="A196" s="9" t="s">
        <v>1723</v>
      </c>
      <c r="B196" s="27" t="s">
        <v>106</v>
      </c>
      <c r="C196" s="68"/>
      <c r="D196" s="21"/>
      <c r="E196" s="68"/>
      <c r="F196" s="21"/>
      <c r="G196" s="41"/>
      <c r="H196" s="41"/>
      <c r="I196" s="2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>
        <v>3</v>
      </c>
      <c r="AI196" s="41">
        <v>1</v>
      </c>
      <c r="AJ196" s="41"/>
      <c r="AK196" s="41"/>
      <c r="AL196" s="41"/>
      <c r="AM196" s="41"/>
      <c r="AN196" s="41"/>
      <c r="AO196" s="41"/>
      <c r="AP196" s="41"/>
      <c r="AQ196" s="100">
        <f t="shared" si="6"/>
        <v>4</v>
      </c>
      <c r="AR196" s="68">
        <f t="shared" si="7"/>
        <v>0</v>
      </c>
    </row>
    <row r="197" spans="1:44">
      <c r="A197" s="9" t="s">
        <v>606</v>
      </c>
      <c r="B197" s="27" t="s">
        <v>93</v>
      </c>
      <c r="C197" s="68"/>
      <c r="D197" s="21"/>
      <c r="E197" s="68"/>
      <c r="F197" s="41"/>
      <c r="G197" s="41"/>
      <c r="H197" s="41"/>
      <c r="I197" s="127">
        <v>4</v>
      </c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100">
        <f t="shared" si="6"/>
        <v>4</v>
      </c>
      <c r="AR197" s="68">
        <f t="shared" si="7"/>
        <v>0</v>
      </c>
    </row>
    <row r="198" spans="1:44">
      <c r="A198" s="9" t="s">
        <v>598</v>
      </c>
      <c r="B198" s="27" t="s">
        <v>95</v>
      </c>
      <c r="C198" s="68"/>
      <c r="D198" s="21"/>
      <c r="E198" s="68"/>
      <c r="F198" s="41"/>
      <c r="G198" s="41"/>
      <c r="H198" s="41"/>
      <c r="I198" s="127">
        <v>1</v>
      </c>
      <c r="J198" s="41"/>
      <c r="K198" s="41"/>
      <c r="L198" s="127">
        <v>3</v>
      </c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100">
        <f t="shared" si="6"/>
        <v>4</v>
      </c>
      <c r="AR198" s="68">
        <f t="shared" si="7"/>
        <v>0</v>
      </c>
    </row>
    <row r="199" spans="1:44">
      <c r="A199" s="9" t="s">
        <v>1876</v>
      </c>
      <c r="B199" s="27" t="s">
        <v>92</v>
      </c>
      <c r="C199" s="68"/>
      <c r="D199" s="21"/>
      <c r="E199" s="68"/>
      <c r="F199" s="21"/>
      <c r="G199" s="41"/>
      <c r="H199" s="41"/>
      <c r="I199" s="2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>
        <v>3</v>
      </c>
      <c r="AL199" s="41"/>
      <c r="AM199" s="41"/>
      <c r="AN199" s="41">
        <v>1</v>
      </c>
      <c r="AO199" s="41"/>
      <c r="AP199" s="41"/>
      <c r="AQ199" s="100">
        <f t="shared" si="6"/>
        <v>4</v>
      </c>
      <c r="AR199" s="68">
        <f t="shared" si="7"/>
        <v>0</v>
      </c>
    </row>
    <row r="200" spans="1:44">
      <c r="A200" s="9" t="s">
        <v>895</v>
      </c>
      <c r="B200" s="27" t="s">
        <v>99</v>
      </c>
      <c r="C200" s="68"/>
      <c r="D200" s="21"/>
      <c r="E200" s="68"/>
      <c r="F200" s="21"/>
      <c r="G200" s="41"/>
      <c r="H200" s="41"/>
      <c r="I200" s="21"/>
      <c r="J200" s="41"/>
      <c r="K200" s="41"/>
      <c r="L200" s="41"/>
      <c r="M200" s="41"/>
      <c r="N200" s="41"/>
      <c r="O200" s="41">
        <v>4</v>
      </c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100">
        <f t="shared" si="6"/>
        <v>4</v>
      </c>
      <c r="AR200" s="68">
        <f t="shared" si="7"/>
        <v>0</v>
      </c>
    </row>
    <row r="201" spans="1:44">
      <c r="A201" s="9" t="s">
        <v>982</v>
      </c>
      <c r="B201" s="27" t="s">
        <v>95</v>
      </c>
      <c r="C201" s="68"/>
      <c r="D201" s="21"/>
      <c r="E201" s="68"/>
      <c r="F201" s="21"/>
      <c r="G201" s="41"/>
      <c r="H201" s="41"/>
      <c r="I201" s="21"/>
      <c r="J201" s="41"/>
      <c r="K201" s="41"/>
      <c r="L201" s="41"/>
      <c r="M201" s="41"/>
      <c r="N201" s="41"/>
      <c r="O201" s="41"/>
      <c r="P201" s="41"/>
      <c r="Q201" s="41"/>
      <c r="R201" s="41">
        <v>4</v>
      </c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100">
        <f t="shared" si="6"/>
        <v>4</v>
      </c>
      <c r="AR201" s="68">
        <f t="shared" si="7"/>
        <v>0</v>
      </c>
    </row>
    <row r="202" spans="1:44">
      <c r="A202" s="9" t="s">
        <v>411</v>
      </c>
      <c r="B202" s="27" t="s">
        <v>93</v>
      </c>
      <c r="C202" s="68"/>
      <c r="D202" s="21"/>
      <c r="E202" s="68"/>
      <c r="F202" s="127">
        <v>1</v>
      </c>
      <c r="G202" s="41"/>
      <c r="H202" s="41"/>
      <c r="I202" s="127">
        <v>2</v>
      </c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100">
        <f t="shared" si="6"/>
        <v>3</v>
      </c>
      <c r="AR202" s="68">
        <f t="shared" si="7"/>
        <v>0</v>
      </c>
    </row>
    <row r="203" spans="1:44">
      <c r="A203" s="9" t="s">
        <v>1722</v>
      </c>
      <c r="B203" s="27" t="s">
        <v>103</v>
      </c>
      <c r="C203" s="68"/>
      <c r="D203" s="21"/>
      <c r="E203" s="68"/>
      <c r="F203" s="21"/>
      <c r="G203" s="41"/>
      <c r="H203" s="41"/>
      <c r="I203" s="2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>
        <v>3</v>
      </c>
      <c r="AI203" s="41"/>
      <c r="AJ203" s="41"/>
      <c r="AK203" s="41"/>
      <c r="AL203" s="41"/>
      <c r="AM203" s="41"/>
      <c r="AN203" s="41"/>
      <c r="AO203" s="41"/>
      <c r="AP203" s="41"/>
      <c r="AQ203" s="100">
        <f t="shared" si="6"/>
        <v>3</v>
      </c>
      <c r="AR203" s="68">
        <f t="shared" si="7"/>
        <v>0</v>
      </c>
    </row>
    <row r="204" spans="1:44">
      <c r="A204" s="9" t="s">
        <v>1244</v>
      </c>
      <c r="B204" s="27" t="s">
        <v>100</v>
      </c>
      <c r="C204" s="68"/>
      <c r="D204" s="21"/>
      <c r="E204" s="68"/>
      <c r="F204" s="21"/>
      <c r="G204" s="41"/>
      <c r="H204" s="41"/>
      <c r="I204" s="2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>
        <v>3</v>
      </c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100">
        <f t="shared" si="6"/>
        <v>3</v>
      </c>
      <c r="AR204" s="68">
        <f t="shared" si="7"/>
        <v>0</v>
      </c>
    </row>
    <row r="205" spans="1:44">
      <c r="A205" s="9" t="s">
        <v>1944</v>
      </c>
      <c r="B205" s="27" t="s">
        <v>98</v>
      </c>
      <c r="C205" s="68"/>
      <c r="D205" s="21"/>
      <c r="E205" s="68"/>
      <c r="F205" s="21"/>
      <c r="G205" s="41"/>
      <c r="H205" s="41"/>
      <c r="I205" s="41"/>
      <c r="J205" s="41"/>
      <c r="K205" s="41"/>
      <c r="L205" s="41"/>
      <c r="M205" s="41"/>
      <c r="N205" s="41"/>
      <c r="O205" s="127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>
        <v>2</v>
      </c>
      <c r="AO205" s="41">
        <v>1</v>
      </c>
      <c r="AP205" s="41"/>
      <c r="AQ205" s="100">
        <f t="shared" si="6"/>
        <v>3</v>
      </c>
      <c r="AR205" s="68">
        <f t="shared" si="7"/>
        <v>0</v>
      </c>
    </row>
    <row r="206" spans="1:44">
      <c r="A206" s="395" t="s">
        <v>603</v>
      </c>
      <c r="B206" s="27" t="s">
        <v>99</v>
      </c>
      <c r="C206" s="68"/>
      <c r="D206" s="21"/>
      <c r="E206" s="68"/>
      <c r="F206" s="127">
        <v>1</v>
      </c>
      <c r="G206" s="41"/>
      <c r="H206" s="41"/>
      <c r="I206" s="127">
        <v>1</v>
      </c>
      <c r="J206" s="41"/>
      <c r="K206" s="41"/>
      <c r="L206" s="41"/>
      <c r="M206" s="41"/>
      <c r="N206" s="41"/>
      <c r="O206" s="127">
        <v>1</v>
      </c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100">
        <f t="shared" si="6"/>
        <v>3</v>
      </c>
      <c r="AR206" s="68">
        <f t="shared" si="7"/>
        <v>0</v>
      </c>
    </row>
    <row r="207" spans="1:44">
      <c r="A207" s="9" t="s">
        <v>743</v>
      </c>
      <c r="B207" s="27" t="s">
        <v>481</v>
      </c>
      <c r="C207" s="68"/>
      <c r="D207" s="21"/>
      <c r="E207" s="68"/>
      <c r="F207" s="21"/>
      <c r="G207" s="41"/>
      <c r="H207" s="41"/>
      <c r="I207" s="41"/>
      <c r="J207" s="41"/>
      <c r="K207" s="41"/>
      <c r="L207" s="41"/>
      <c r="M207" s="41"/>
      <c r="N207" s="41"/>
      <c r="O207" s="127">
        <v>2</v>
      </c>
      <c r="P207" s="41"/>
      <c r="Q207" s="41"/>
      <c r="R207" s="127">
        <v>1</v>
      </c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100">
        <f t="shared" si="6"/>
        <v>3</v>
      </c>
      <c r="AR207" s="68">
        <f t="shared" si="7"/>
        <v>0</v>
      </c>
    </row>
    <row r="208" spans="1:44">
      <c r="A208" s="380" t="s">
        <v>736</v>
      </c>
      <c r="B208" s="27" t="s">
        <v>103</v>
      </c>
      <c r="C208" s="68"/>
      <c r="D208" s="21"/>
      <c r="E208" s="68"/>
      <c r="F208" s="21"/>
      <c r="G208" s="41"/>
      <c r="H208" s="41"/>
      <c r="I208" s="41"/>
      <c r="J208" s="41"/>
      <c r="K208" s="41"/>
      <c r="L208" s="127">
        <v>3</v>
      </c>
      <c r="M208" s="41"/>
      <c r="N208" s="41">
        <v>5</v>
      </c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100">
        <f t="shared" si="6"/>
        <v>3</v>
      </c>
      <c r="AR208" s="68">
        <f t="shared" si="7"/>
        <v>5</v>
      </c>
    </row>
    <row r="209" spans="1:44">
      <c r="A209" s="9" t="s">
        <v>1936</v>
      </c>
      <c r="B209" s="27" t="s">
        <v>481</v>
      </c>
      <c r="C209" s="68"/>
      <c r="D209" s="21"/>
      <c r="E209" s="68"/>
      <c r="F209" s="2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>
        <v>1</v>
      </c>
      <c r="AO209" s="41">
        <v>2</v>
      </c>
      <c r="AP209" s="41"/>
      <c r="AQ209" s="100">
        <f t="shared" si="6"/>
        <v>3</v>
      </c>
      <c r="AR209" s="68">
        <f t="shared" si="7"/>
        <v>0</v>
      </c>
    </row>
    <row r="210" spans="1:44">
      <c r="A210" s="9" t="s">
        <v>1732</v>
      </c>
      <c r="B210" s="27" t="s">
        <v>103</v>
      </c>
      <c r="C210" s="68"/>
      <c r="D210" s="21"/>
      <c r="E210" s="68"/>
      <c r="F210" s="21"/>
      <c r="G210" s="41"/>
      <c r="H210" s="41"/>
      <c r="I210" s="2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>
        <v>3</v>
      </c>
      <c r="AI210" s="41"/>
      <c r="AJ210" s="41"/>
      <c r="AK210" s="41"/>
      <c r="AL210" s="41"/>
      <c r="AM210" s="41"/>
      <c r="AN210" s="41"/>
      <c r="AO210" s="41"/>
      <c r="AP210" s="41"/>
      <c r="AQ210" s="100">
        <f t="shared" si="6"/>
        <v>3</v>
      </c>
      <c r="AR210" s="68">
        <f t="shared" si="7"/>
        <v>0</v>
      </c>
    </row>
    <row r="211" spans="1:44">
      <c r="A211" s="395" t="s">
        <v>89</v>
      </c>
      <c r="B211" s="27" t="s">
        <v>100</v>
      </c>
      <c r="C211" s="68">
        <v>3</v>
      </c>
      <c r="D211" s="21"/>
      <c r="E211" s="68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100">
        <f t="shared" si="6"/>
        <v>3</v>
      </c>
      <c r="AR211" s="68">
        <f t="shared" si="7"/>
        <v>0</v>
      </c>
    </row>
    <row r="212" spans="1:44">
      <c r="A212" s="9" t="s">
        <v>1621</v>
      </c>
      <c r="B212" s="27" t="s">
        <v>481</v>
      </c>
      <c r="C212" s="68"/>
      <c r="D212" s="21"/>
      <c r="E212" s="68"/>
      <c r="F212" s="2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22">
        <v>3</v>
      </c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100">
        <f t="shared" si="6"/>
        <v>3</v>
      </c>
      <c r="AR212" s="68">
        <f t="shared" si="7"/>
        <v>0</v>
      </c>
    </row>
    <row r="213" spans="1:44">
      <c r="A213" s="9" t="s">
        <v>1463</v>
      </c>
      <c r="B213" s="27" t="s">
        <v>93</v>
      </c>
      <c r="C213" s="68"/>
      <c r="D213" s="21"/>
      <c r="E213" s="68"/>
      <c r="F213" s="2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>
        <v>2</v>
      </c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100">
        <f t="shared" si="6"/>
        <v>2</v>
      </c>
      <c r="AR213" s="68">
        <f t="shared" si="7"/>
        <v>0</v>
      </c>
    </row>
    <row r="214" spans="1:44">
      <c r="A214" s="9" t="s">
        <v>1250</v>
      </c>
      <c r="B214" s="27" t="s">
        <v>100</v>
      </c>
      <c r="C214" s="68"/>
      <c r="D214" s="21"/>
      <c r="E214" s="68"/>
      <c r="F214" s="21"/>
      <c r="G214" s="41"/>
      <c r="H214" s="41"/>
      <c r="I214" s="2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127">
        <v>2</v>
      </c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100">
        <f t="shared" si="6"/>
        <v>2</v>
      </c>
      <c r="AR214" s="68">
        <f t="shared" si="7"/>
        <v>0</v>
      </c>
    </row>
    <row r="215" spans="1:44">
      <c r="A215" s="9" t="s">
        <v>269</v>
      </c>
      <c r="B215" s="27" t="s">
        <v>106</v>
      </c>
      <c r="C215" s="127">
        <v>2</v>
      </c>
      <c r="D215" s="21"/>
      <c r="E215" s="68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100">
        <f t="shared" si="6"/>
        <v>2</v>
      </c>
      <c r="AR215" s="68">
        <f t="shared" si="7"/>
        <v>0</v>
      </c>
    </row>
    <row r="216" spans="1:44">
      <c r="A216" s="9" t="s">
        <v>859</v>
      </c>
      <c r="B216" s="27" t="s">
        <v>106</v>
      </c>
      <c r="C216" s="68"/>
      <c r="D216" s="21"/>
      <c r="E216" s="68"/>
      <c r="F216" s="21"/>
      <c r="G216" s="41"/>
      <c r="H216" s="41"/>
      <c r="I216" s="21"/>
      <c r="J216" s="41"/>
      <c r="K216" s="41"/>
      <c r="L216" s="41"/>
      <c r="M216" s="41"/>
      <c r="N216" s="41"/>
      <c r="O216" s="127">
        <v>2</v>
      </c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100">
        <f t="shared" si="6"/>
        <v>2</v>
      </c>
      <c r="AR216" s="68">
        <f t="shared" si="7"/>
        <v>0</v>
      </c>
    </row>
    <row r="217" spans="1:44">
      <c r="A217" s="9" t="s">
        <v>1925</v>
      </c>
      <c r="B217" s="27" t="s">
        <v>97</v>
      </c>
      <c r="C217" s="68"/>
      <c r="D217" s="21"/>
      <c r="E217" s="68"/>
      <c r="F217" s="2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>
        <v>2</v>
      </c>
      <c r="AO217" s="41"/>
      <c r="AP217" s="41"/>
      <c r="AQ217" s="100">
        <f t="shared" si="6"/>
        <v>2</v>
      </c>
      <c r="AR217" s="68">
        <f t="shared" si="7"/>
        <v>0</v>
      </c>
    </row>
    <row r="218" spans="1:44">
      <c r="A218" s="9" t="s">
        <v>1425</v>
      </c>
      <c r="B218" s="27" t="s">
        <v>481</v>
      </c>
      <c r="C218" s="68"/>
      <c r="D218" s="21"/>
      <c r="E218" s="68"/>
      <c r="F218" s="2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22">
        <v>2</v>
      </c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100">
        <f t="shared" si="6"/>
        <v>2</v>
      </c>
      <c r="AR218" s="68">
        <f t="shared" si="7"/>
        <v>0</v>
      </c>
    </row>
    <row r="219" spans="1:44">
      <c r="A219" s="9" t="s">
        <v>224</v>
      </c>
      <c r="B219" s="27" t="s">
        <v>106</v>
      </c>
      <c r="C219" s="127">
        <v>2</v>
      </c>
      <c r="D219" s="21"/>
      <c r="E219" s="68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100">
        <f t="shared" si="6"/>
        <v>2</v>
      </c>
      <c r="AR219" s="68">
        <f t="shared" si="7"/>
        <v>0</v>
      </c>
    </row>
    <row r="220" spans="1:44">
      <c r="A220" s="9" t="s">
        <v>900</v>
      </c>
      <c r="B220" s="27" t="s">
        <v>481</v>
      </c>
      <c r="C220" s="68"/>
      <c r="D220" s="21"/>
      <c r="E220" s="68"/>
      <c r="F220" s="21"/>
      <c r="G220" s="41"/>
      <c r="H220" s="41"/>
      <c r="I220" s="21"/>
      <c r="J220" s="41"/>
      <c r="K220" s="41"/>
      <c r="L220" s="41"/>
      <c r="M220" s="41"/>
      <c r="N220" s="41"/>
      <c r="O220" s="127">
        <v>2</v>
      </c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100">
        <f t="shared" si="6"/>
        <v>2</v>
      </c>
      <c r="AR220" s="68">
        <f t="shared" si="7"/>
        <v>0</v>
      </c>
    </row>
    <row r="221" spans="1:44">
      <c r="A221" s="9" t="s">
        <v>1498</v>
      </c>
      <c r="B221" s="27" t="s">
        <v>103</v>
      </c>
      <c r="C221" s="68"/>
      <c r="D221" s="21"/>
      <c r="E221" s="68"/>
      <c r="F221" s="2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22">
        <v>2</v>
      </c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100">
        <f t="shared" si="6"/>
        <v>2</v>
      </c>
      <c r="AR221" s="68">
        <f t="shared" si="7"/>
        <v>0</v>
      </c>
    </row>
    <row r="222" spans="1:44">
      <c r="A222" s="9" t="s">
        <v>1329</v>
      </c>
      <c r="B222" s="27" t="s">
        <v>103</v>
      </c>
      <c r="C222" s="68"/>
      <c r="D222" s="21"/>
      <c r="E222" s="68"/>
      <c r="F222" s="21"/>
      <c r="G222" s="41"/>
      <c r="H222" s="41"/>
      <c r="I222" s="2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22">
        <v>2</v>
      </c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100">
        <f t="shared" si="6"/>
        <v>2</v>
      </c>
      <c r="AR222" s="68">
        <f t="shared" si="7"/>
        <v>0</v>
      </c>
    </row>
    <row r="223" spans="1:44">
      <c r="A223" s="9" t="s">
        <v>1247</v>
      </c>
      <c r="B223" s="27" t="s">
        <v>481</v>
      </c>
      <c r="C223" s="68"/>
      <c r="D223" s="21"/>
      <c r="E223" s="68"/>
      <c r="F223" s="21"/>
      <c r="G223" s="41"/>
      <c r="H223" s="41"/>
      <c r="I223" s="2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127">
        <v>1</v>
      </c>
      <c r="V223" s="41"/>
      <c r="W223" s="41"/>
      <c r="X223" s="41"/>
      <c r="Y223" s="41"/>
      <c r="Z223" s="41"/>
      <c r="AA223" s="422">
        <v>1</v>
      </c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100">
        <f t="shared" si="6"/>
        <v>2</v>
      </c>
      <c r="AR223" s="68">
        <f t="shared" si="7"/>
        <v>0</v>
      </c>
    </row>
    <row r="224" spans="1:44">
      <c r="A224" s="9" t="s">
        <v>1758</v>
      </c>
      <c r="B224" s="27" t="s">
        <v>98</v>
      </c>
      <c r="C224" s="68"/>
      <c r="D224" s="21"/>
      <c r="E224" s="68"/>
      <c r="F224" s="2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>
        <v>2</v>
      </c>
      <c r="AI224" s="41"/>
      <c r="AJ224" s="41"/>
      <c r="AK224" s="41"/>
      <c r="AL224" s="41"/>
      <c r="AM224" s="41"/>
      <c r="AN224" s="41"/>
      <c r="AO224" s="41"/>
      <c r="AP224" s="41"/>
      <c r="AQ224" s="100">
        <f t="shared" si="6"/>
        <v>2</v>
      </c>
      <c r="AR224" s="68">
        <f t="shared" si="7"/>
        <v>0</v>
      </c>
    </row>
    <row r="225" spans="1:44">
      <c r="A225" s="9" t="s">
        <v>1861</v>
      </c>
      <c r="B225" s="27"/>
      <c r="C225" s="68"/>
      <c r="D225" s="21"/>
      <c r="E225" s="68"/>
      <c r="F225" s="21"/>
      <c r="G225" s="41"/>
      <c r="H225" s="41"/>
      <c r="I225" s="2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>
        <v>2</v>
      </c>
      <c r="AM225" s="41"/>
      <c r="AN225" s="41"/>
      <c r="AO225" s="41"/>
      <c r="AP225" s="41"/>
      <c r="AQ225" s="100">
        <f t="shared" si="6"/>
        <v>2</v>
      </c>
      <c r="AR225" s="68">
        <f t="shared" si="7"/>
        <v>0</v>
      </c>
    </row>
    <row r="226" spans="1:44">
      <c r="A226" s="9" t="s">
        <v>605</v>
      </c>
      <c r="B226" s="27" t="s">
        <v>93</v>
      </c>
      <c r="C226" s="68"/>
      <c r="D226" s="21"/>
      <c r="E226" s="68"/>
      <c r="F226" s="127">
        <v>1</v>
      </c>
      <c r="G226" s="41"/>
      <c r="H226" s="41"/>
      <c r="I226" s="127">
        <v>1</v>
      </c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100">
        <f t="shared" si="6"/>
        <v>2</v>
      </c>
      <c r="AR226" s="68">
        <f t="shared" si="7"/>
        <v>0</v>
      </c>
    </row>
    <row r="227" spans="1:44">
      <c r="A227" s="9" t="s">
        <v>1161</v>
      </c>
      <c r="B227" s="27" t="s">
        <v>481</v>
      </c>
      <c r="C227" s="68"/>
      <c r="D227" s="21"/>
      <c r="E227" s="68"/>
      <c r="F227" s="21"/>
      <c r="G227" s="41"/>
      <c r="H227" s="41"/>
      <c r="I227" s="2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>
        <v>2</v>
      </c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100">
        <f t="shared" si="6"/>
        <v>2</v>
      </c>
      <c r="AR227" s="68">
        <f t="shared" si="7"/>
        <v>0</v>
      </c>
    </row>
    <row r="228" spans="1:44">
      <c r="A228" s="9" t="s">
        <v>1760</v>
      </c>
      <c r="B228" s="27" t="s">
        <v>95</v>
      </c>
      <c r="C228" s="68"/>
      <c r="D228" s="21"/>
      <c r="E228" s="68"/>
      <c r="F228" s="2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>
        <v>2</v>
      </c>
      <c r="AI228" s="41"/>
      <c r="AJ228" s="41"/>
      <c r="AK228" s="41"/>
      <c r="AL228" s="41"/>
      <c r="AM228" s="41"/>
      <c r="AN228" s="41"/>
      <c r="AO228" s="41"/>
      <c r="AP228" s="41"/>
      <c r="AQ228" s="100">
        <f t="shared" si="6"/>
        <v>2</v>
      </c>
      <c r="AR228" s="68">
        <f t="shared" si="7"/>
        <v>0</v>
      </c>
    </row>
    <row r="229" spans="1:44">
      <c r="A229" s="9" t="s">
        <v>901</v>
      </c>
      <c r="B229" s="27" t="s">
        <v>481</v>
      </c>
      <c r="C229" s="68"/>
      <c r="D229" s="21"/>
      <c r="E229" s="68"/>
      <c r="F229" s="21"/>
      <c r="G229" s="41"/>
      <c r="H229" s="41"/>
      <c r="I229" s="21"/>
      <c r="J229" s="41"/>
      <c r="K229" s="41"/>
      <c r="L229" s="41"/>
      <c r="M229" s="41"/>
      <c r="N229" s="41"/>
      <c r="O229" s="127">
        <v>1</v>
      </c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100">
        <f t="shared" si="6"/>
        <v>1</v>
      </c>
      <c r="AR229" s="68">
        <f t="shared" si="7"/>
        <v>0</v>
      </c>
    </row>
    <row r="230" spans="1:44">
      <c r="A230" s="9" t="s">
        <v>894</v>
      </c>
      <c r="B230" s="27" t="s">
        <v>481</v>
      </c>
      <c r="C230" s="68"/>
      <c r="D230" s="21"/>
      <c r="E230" s="68"/>
      <c r="F230" s="21"/>
      <c r="G230" s="41"/>
      <c r="H230" s="41"/>
      <c r="I230" s="21"/>
      <c r="J230" s="41"/>
      <c r="K230" s="41"/>
      <c r="L230" s="41"/>
      <c r="M230" s="41"/>
      <c r="N230" s="41"/>
      <c r="O230" s="127">
        <v>1</v>
      </c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100">
        <f t="shared" si="6"/>
        <v>1</v>
      </c>
      <c r="AR230" s="68">
        <f t="shared" si="7"/>
        <v>0</v>
      </c>
    </row>
    <row r="231" spans="1:44">
      <c r="A231" s="9" t="s">
        <v>1945</v>
      </c>
      <c r="B231" s="27" t="s">
        <v>106</v>
      </c>
      <c r="C231" s="68"/>
      <c r="D231" s="21"/>
      <c r="E231" s="68"/>
      <c r="F231" s="2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>
        <v>1</v>
      </c>
      <c r="AP231" s="41"/>
      <c r="AQ231" s="100">
        <f t="shared" si="6"/>
        <v>1</v>
      </c>
      <c r="AR231" s="68">
        <f t="shared" si="7"/>
        <v>0</v>
      </c>
    </row>
    <row r="232" spans="1:44">
      <c r="A232" s="9" t="s">
        <v>387</v>
      </c>
      <c r="B232" s="27" t="s">
        <v>104</v>
      </c>
      <c r="C232" s="68"/>
      <c r="D232" s="21"/>
      <c r="E232" s="68"/>
      <c r="F232" s="127">
        <v>1</v>
      </c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100">
        <f t="shared" si="6"/>
        <v>1</v>
      </c>
      <c r="AR232" s="68">
        <f t="shared" si="7"/>
        <v>0</v>
      </c>
    </row>
    <row r="233" spans="1:44">
      <c r="A233" s="9" t="s">
        <v>1435</v>
      </c>
      <c r="B233" s="27" t="s">
        <v>481</v>
      </c>
      <c r="C233" s="68"/>
      <c r="D233" s="21"/>
      <c r="E233" s="68"/>
      <c r="F233" s="21"/>
      <c r="G233" s="41"/>
      <c r="H233" s="41"/>
      <c r="I233" s="2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22">
        <v>1</v>
      </c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100">
        <f t="shared" si="6"/>
        <v>1</v>
      </c>
      <c r="AR233" s="68">
        <f t="shared" si="7"/>
        <v>0</v>
      </c>
    </row>
    <row r="234" spans="1:44">
      <c r="A234" s="9" t="s">
        <v>1328</v>
      </c>
      <c r="B234" s="501" t="s">
        <v>1332</v>
      </c>
      <c r="C234" s="68"/>
      <c r="D234" s="21"/>
      <c r="E234" s="68"/>
      <c r="F234" s="21"/>
      <c r="G234" s="41"/>
      <c r="H234" s="41"/>
      <c r="I234" s="2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22">
        <v>1</v>
      </c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100">
        <f t="shared" si="6"/>
        <v>1</v>
      </c>
      <c r="AR234" s="68">
        <f t="shared" si="7"/>
        <v>0</v>
      </c>
    </row>
    <row r="235" spans="1:44">
      <c r="A235" s="9" t="s">
        <v>1502</v>
      </c>
      <c r="B235" s="27" t="s">
        <v>100</v>
      </c>
      <c r="C235" s="68"/>
      <c r="D235" s="21"/>
      <c r="E235" s="68"/>
      <c r="F235" s="2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22">
        <v>1</v>
      </c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100">
        <f t="shared" si="6"/>
        <v>1</v>
      </c>
      <c r="AR235" s="68">
        <f t="shared" si="7"/>
        <v>0</v>
      </c>
    </row>
    <row r="236" spans="1:44">
      <c r="A236" s="9" t="s">
        <v>886</v>
      </c>
      <c r="B236" s="27" t="s">
        <v>99</v>
      </c>
      <c r="C236" s="68"/>
      <c r="D236" s="21"/>
      <c r="E236" s="68"/>
      <c r="F236" s="21"/>
      <c r="G236" s="41"/>
      <c r="H236" s="41"/>
      <c r="I236" s="21"/>
      <c r="J236" s="41"/>
      <c r="K236" s="41"/>
      <c r="L236" s="41"/>
      <c r="M236" s="41"/>
      <c r="N236" s="41"/>
      <c r="O236" s="127">
        <v>1</v>
      </c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100">
        <f t="shared" si="6"/>
        <v>1</v>
      </c>
      <c r="AR236" s="68">
        <f t="shared" si="7"/>
        <v>0</v>
      </c>
    </row>
    <row r="237" spans="1:44">
      <c r="A237" s="9" t="s">
        <v>735</v>
      </c>
      <c r="B237" s="27" t="s">
        <v>100</v>
      </c>
      <c r="C237" s="68"/>
      <c r="D237" s="21"/>
      <c r="E237" s="68"/>
      <c r="F237" s="21"/>
      <c r="G237" s="41"/>
      <c r="H237" s="41"/>
      <c r="I237" s="41"/>
      <c r="J237" s="41"/>
      <c r="K237" s="41"/>
      <c r="L237" s="127">
        <v>1</v>
      </c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100">
        <f t="shared" si="6"/>
        <v>1</v>
      </c>
      <c r="AR237" s="68">
        <f t="shared" si="7"/>
        <v>0</v>
      </c>
    </row>
    <row r="238" spans="1:44">
      <c r="A238" s="395" t="s">
        <v>872</v>
      </c>
      <c r="B238" s="27" t="s">
        <v>481</v>
      </c>
      <c r="C238" s="68"/>
      <c r="D238" s="21"/>
      <c r="E238" s="68"/>
      <c r="F238" s="21"/>
      <c r="G238" s="41"/>
      <c r="H238" s="41"/>
      <c r="I238" s="21"/>
      <c r="J238" s="41"/>
      <c r="K238" s="41"/>
      <c r="L238" s="41"/>
      <c r="M238" s="41"/>
      <c r="N238" s="41"/>
      <c r="O238" s="41"/>
      <c r="P238" s="127">
        <v>1</v>
      </c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100">
        <f t="shared" si="6"/>
        <v>1</v>
      </c>
      <c r="AR238" s="68">
        <f t="shared" si="7"/>
        <v>0</v>
      </c>
    </row>
    <row r="239" spans="1:44">
      <c r="A239" s="9" t="s">
        <v>1436</v>
      </c>
      <c r="B239" s="27" t="s">
        <v>104</v>
      </c>
      <c r="C239" s="68"/>
      <c r="D239" s="21"/>
      <c r="E239" s="68"/>
      <c r="F239" s="21"/>
      <c r="G239" s="41"/>
      <c r="H239" s="41"/>
      <c r="I239" s="2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22">
        <v>1</v>
      </c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100">
        <f t="shared" si="6"/>
        <v>1</v>
      </c>
      <c r="AR239" s="68">
        <f t="shared" si="7"/>
        <v>0</v>
      </c>
    </row>
    <row r="240" spans="1:44">
      <c r="A240" s="9" t="s">
        <v>620</v>
      </c>
      <c r="B240" s="27" t="s">
        <v>95</v>
      </c>
      <c r="C240" s="68"/>
      <c r="D240" s="21"/>
      <c r="E240" s="68"/>
      <c r="F240" s="127"/>
      <c r="G240" s="41"/>
      <c r="H240" s="41"/>
      <c r="I240" s="127">
        <v>1</v>
      </c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100">
        <f t="shared" si="6"/>
        <v>1</v>
      </c>
      <c r="AR240" s="68">
        <f t="shared" si="7"/>
        <v>0</v>
      </c>
    </row>
    <row r="241" spans="1:44">
      <c r="A241" s="9" t="s">
        <v>1958</v>
      </c>
      <c r="B241" s="27" t="s">
        <v>106</v>
      </c>
      <c r="C241" s="68"/>
      <c r="D241" s="21"/>
      <c r="E241" s="68"/>
      <c r="F241" s="2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>
        <v>1</v>
      </c>
      <c r="AO241" s="41">
        <v>1</v>
      </c>
      <c r="AP241" s="41"/>
      <c r="AQ241" s="100">
        <f t="shared" si="6"/>
        <v>2</v>
      </c>
      <c r="AR241" s="68">
        <f t="shared" si="7"/>
        <v>0</v>
      </c>
    </row>
    <row r="242" spans="1:44">
      <c r="A242" s="9" t="s">
        <v>1370</v>
      </c>
      <c r="B242" s="27" t="s">
        <v>99</v>
      </c>
      <c r="C242" s="68"/>
      <c r="D242" s="21"/>
      <c r="E242" s="68"/>
      <c r="F242" s="21"/>
      <c r="G242" s="41"/>
      <c r="H242" s="41"/>
      <c r="I242" s="2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22">
        <v>1</v>
      </c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100">
        <f t="shared" si="6"/>
        <v>1</v>
      </c>
      <c r="AR242" s="68">
        <f t="shared" si="7"/>
        <v>0</v>
      </c>
    </row>
    <row r="243" spans="1:44">
      <c r="A243" s="9" t="s">
        <v>745</v>
      </c>
      <c r="B243" s="27" t="s">
        <v>97</v>
      </c>
      <c r="C243" s="68"/>
      <c r="D243" s="21"/>
      <c r="E243" s="68"/>
      <c r="F243" s="2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22">
        <v>1</v>
      </c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100">
        <f t="shared" si="6"/>
        <v>1</v>
      </c>
      <c r="AR243" s="68">
        <f t="shared" si="7"/>
        <v>0</v>
      </c>
    </row>
    <row r="244" spans="1:44">
      <c r="A244" s="9" t="s">
        <v>755</v>
      </c>
      <c r="B244" s="27" t="s">
        <v>99</v>
      </c>
      <c r="C244" s="68"/>
      <c r="D244" s="21"/>
      <c r="E244" s="68"/>
      <c r="F244" s="21"/>
      <c r="G244" s="41"/>
      <c r="H244" s="41"/>
      <c r="I244" s="41"/>
      <c r="J244" s="41"/>
      <c r="K244" s="41"/>
      <c r="L244" s="127">
        <v>1</v>
      </c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100">
        <f t="shared" si="6"/>
        <v>1</v>
      </c>
      <c r="AR244" s="68">
        <f t="shared" si="7"/>
        <v>0</v>
      </c>
    </row>
    <row r="245" spans="1:44">
      <c r="A245" s="9" t="s">
        <v>927</v>
      </c>
      <c r="B245" s="27" t="s">
        <v>103</v>
      </c>
      <c r="C245" s="68"/>
      <c r="D245" s="21"/>
      <c r="E245" s="68"/>
      <c r="F245" s="21"/>
      <c r="G245" s="41"/>
      <c r="H245" s="41"/>
      <c r="I245" s="21"/>
      <c r="J245" s="41"/>
      <c r="K245" s="41"/>
      <c r="L245" s="41"/>
      <c r="M245" s="41"/>
      <c r="N245" s="41"/>
      <c r="O245" s="127">
        <v>1</v>
      </c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100">
        <f t="shared" si="6"/>
        <v>1</v>
      </c>
      <c r="AR245" s="68">
        <f t="shared" si="7"/>
        <v>0</v>
      </c>
    </row>
    <row r="246" spans="1:44">
      <c r="A246" s="9" t="s">
        <v>601</v>
      </c>
      <c r="B246" s="27" t="s">
        <v>92</v>
      </c>
      <c r="C246" s="68"/>
      <c r="D246" s="21"/>
      <c r="E246" s="68"/>
      <c r="F246" s="41"/>
      <c r="G246" s="41"/>
      <c r="H246" s="41"/>
      <c r="I246" s="127">
        <v>1</v>
      </c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100">
        <f t="shared" si="6"/>
        <v>1</v>
      </c>
      <c r="AR246" s="68">
        <f t="shared" si="7"/>
        <v>0</v>
      </c>
    </row>
    <row r="247" spans="1:44">
      <c r="A247" s="395" t="s">
        <v>737</v>
      </c>
      <c r="B247" s="27" t="s">
        <v>103</v>
      </c>
      <c r="C247" s="68"/>
      <c r="D247" s="21"/>
      <c r="E247" s="68"/>
      <c r="F247" s="127">
        <v>1</v>
      </c>
      <c r="G247" s="41"/>
      <c r="H247" s="41">
        <v>2</v>
      </c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100">
        <f t="shared" si="6"/>
        <v>1</v>
      </c>
      <c r="AR247" s="68">
        <f t="shared" si="7"/>
        <v>2</v>
      </c>
    </row>
    <row r="248" spans="1:44">
      <c r="A248" s="9" t="s">
        <v>926</v>
      </c>
      <c r="B248" s="27" t="s">
        <v>95</v>
      </c>
      <c r="C248" s="68"/>
      <c r="D248" s="21"/>
      <c r="E248" s="68"/>
      <c r="F248" s="21"/>
      <c r="G248" s="41"/>
      <c r="H248" s="41"/>
      <c r="I248" s="21"/>
      <c r="J248" s="41"/>
      <c r="K248" s="41"/>
      <c r="L248" s="41"/>
      <c r="M248" s="41"/>
      <c r="N248" s="41"/>
      <c r="O248" s="127">
        <v>1</v>
      </c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100">
        <f t="shared" si="6"/>
        <v>1</v>
      </c>
      <c r="AR248" s="68">
        <f t="shared" si="7"/>
        <v>0</v>
      </c>
    </row>
    <row r="249" spans="1:44">
      <c r="A249" s="9" t="s">
        <v>862</v>
      </c>
      <c r="B249" s="27" t="s">
        <v>97</v>
      </c>
      <c r="C249" s="68"/>
      <c r="D249" s="21"/>
      <c r="E249" s="68"/>
      <c r="F249" s="21"/>
      <c r="G249" s="41"/>
      <c r="H249" s="41"/>
      <c r="I249" s="41"/>
      <c r="J249" s="41"/>
      <c r="K249" s="41"/>
      <c r="L249" s="127">
        <v>1</v>
      </c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100">
        <f t="shared" si="6"/>
        <v>1</v>
      </c>
      <c r="AR249" s="68">
        <f t="shared" si="7"/>
        <v>0</v>
      </c>
    </row>
    <row r="250" spans="1:44">
      <c r="A250" s="9" t="s">
        <v>823</v>
      </c>
      <c r="B250" s="27" t="s">
        <v>93</v>
      </c>
      <c r="C250" s="68"/>
      <c r="D250" s="21"/>
      <c r="E250" s="68"/>
      <c r="F250" s="21"/>
      <c r="G250" s="41"/>
      <c r="H250" s="41"/>
      <c r="I250" s="41"/>
      <c r="J250" s="41"/>
      <c r="K250" s="41"/>
      <c r="L250" s="41"/>
      <c r="M250" s="41"/>
      <c r="N250" s="41"/>
      <c r="O250" s="127">
        <v>1</v>
      </c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100">
        <f t="shared" si="6"/>
        <v>1</v>
      </c>
      <c r="AR250" s="68">
        <f t="shared" si="7"/>
        <v>0</v>
      </c>
    </row>
    <row r="251" spans="1:44">
      <c r="A251" s="9" t="s">
        <v>1924</v>
      </c>
      <c r="B251" s="27" t="s">
        <v>95</v>
      </c>
      <c r="C251" s="68"/>
      <c r="D251" s="21"/>
      <c r="E251" s="68"/>
      <c r="F251" s="2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>
        <v>1</v>
      </c>
      <c r="AO251" s="41"/>
      <c r="AP251" s="41"/>
      <c r="AQ251" s="100">
        <f t="shared" si="6"/>
        <v>1</v>
      </c>
      <c r="AR251" s="68">
        <f t="shared" si="7"/>
        <v>0</v>
      </c>
    </row>
    <row r="252" spans="1:44">
      <c r="A252" s="9" t="s">
        <v>738</v>
      </c>
      <c r="B252" s="27" t="s">
        <v>93</v>
      </c>
      <c r="C252" s="68"/>
      <c r="D252" s="21"/>
      <c r="E252" s="68"/>
      <c r="F252" s="127">
        <v>1</v>
      </c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100">
        <f t="shared" si="6"/>
        <v>1</v>
      </c>
      <c r="AR252" s="68">
        <f t="shared" si="7"/>
        <v>0</v>
      </c>
    </row>
    <row r="253" spans="1:44">
      <c r="A253" s="9" t="s">
        <v>739</v>
      </c>
      <c r="B253" s="27" t="s">
        <v>99</v>
      </c>
      <c r="C253" s="2"/>
      <c r="D253" s="2"/>
      <c r="E253" s="2"/>
      <c r="F253" s="2"/>
      <c r="G253" s="2"/>
      <c r="H253" s="2"/>
      <c r="I253" s="127">
        <v>1</v>
      </c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100">
        <f t="shared" si="6"/>
        <v>1</v>
      </c>
      <c r="AR253" s="68">
        <f t="shared" si="7"/>
        <v>0</v>
      </c>
    </row>
    <row r="254" spans="1:44">
      <c r="A254" s="9" t="s">
        <v>740</v>
      </c>
      <c r="B254" s="27" t="s">
        <v>92</v>
      </c>
      <c r="C254" s="68"/>
      <c r="D254" s="21"/>
      <c r="E254" s="68"/>
      <c r="F254" s="41"/>
      <c r="G254" s="41"/>
      <c r="H254" s="41"/>
      <c r="I254" s="127">
        <v>1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100">
        <f t="shared" si="6"/>
        <v>1</v>
      </c>
      <c r="AR254" s="68">
        <f t="shared" si="7"/>
        <v>0</v>
      </c>
    </row>
    <row r="255" spans="1:44">
      <c r="A255" s="9" t="s">
        <v>1469</v>
      </c>
      <c r="B255" s="27" t="s">
        <v>99</v>
      </c>
      <c r="C255" s="68"/>
      <c r="D255" s="21"/>
      <c r="E255" s="68"/>
      <c r="F255" s="21"/>
      <c r="G255" s="41"/>
      <c r="H255" s="41"/>
      <c r="I255" s="2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22">
        <v>1</v>
      </c>
      <c r="AB255" s="41"/>
      <c r="AC255" s="41"/>
      <c r="AD255" s="41">
        <v>5</v>
      </c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100">
        <f t="shared" si="6"/>
        <v>1</v>
      </c>
      <c r="AR255" s="68">
        <f t="shared" si="7"/>
        <v>5</v>
      </c>
    </row>
    <row r="256" spans="1:44">
      <c r="A256" s="9" t="s">
        <v>1323</v>
      </c>
      <c r="B256" s="27" t="s">
        <v>98</v>
      </c>
      <c r="C256" s="68"/>
      <c r="D256" s="21"/>
      <c r="E256" s="68"/>
      <c r="F256" s="21"/>
      <c r="G256" s="41"/>
      <c r="H256" s="41"/>
      <c r="I256" s="2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127">
        <v>1</v>
      </c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100">
        <f t="shared" si="6"/>
        <v>1</v>
      </c>
      <c r="AR256" s="68">
        <f t="shared" si="7"/>
        <v>0</v>
      </c>
    </row>
    <row r="257" spans="1:44">
      <c r="A257" s="9" t="s">
        <v>890</v>
      </c>
      <c r="B257" s="27" t="s">
        <v>481</v>
      </c>
      <c r="C257" s="68"/>
      <c r="D257" s="21"/>
      <c r="E257" s="68"/>
      <c r="F257" s="21"/>
      <c r="G257" s="41"/>
      <c r="H257" s="41"/>
      <c r="I257" s="21"/>
      <c r="J257" s="41"/>
      <c r="K257" s="41"/>
      <c r="L257" s="41"/>
      <c r="M257" s="41"/>
      <c r="N257" s="41"/>
      <c r="O257" s="127">
        <v>1</v>
      </c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100">
        <f t="shared" si="6"/>
        <v>1</v>
      </c>
      <c r="AR257" s="68">
        <f t="shared" si="7"/>
        <v>0</v>
      </c>
    </row>
    <row r="258" spans="1:44">
      <c r="A258" s="9" t="s">
        <v>741</v>
      </c>
      <c r="B258" s="27" t="s">
        <v>95</v>
      </c>
      <c r="C258" s="68"/>
      <c r="D258" s="21"/>
      <c r="E258" s="68"/>
      <c r="F258" s="21"/>
      <c r="G258" s="41"/>
      <c r="H258" s="41"/>
      <c r="I258" s="41"/>
      <c r="J258" s="41"/>
      <c r="K258" s="41"/>
      <c r="L258" s="41"/>
      <c r="M258" s="41"/>
      <c r="N258" s="41"/>
      <c r="O258" s="127">
        <v>1</v>
      </c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100">
        <f t="shared" si="6"/>
        <v>1</v>
      </c>
      <c r="AR258" s="68">
        <f t="shared" si="7"/>
        <v>0</v>
      </c>
    </row>
    <row r="259" spans="1:44">
      <c r="A259" s="9" t="s">
        <v>325</v>
      </c>
      <c r="B259" s="27" t="s">
        <v>97</v>
      </c>
      <c r="C259" s="68"/>
      <c r="D259" s="21"/>
      <c r="E259" s="68"/>
      <c r="F259" s="2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100">
        <f t="shared" si="6"/>
        <v>0</v>
      </c>
      <c r="AR259" s="68">
        <f t="shared" si="7"/>
        <v>0</v>
      </c>
    </row>
    <row r="260" spans="1:44">
      <c r="A260" s="9" t="s">
        <v>1961</v>
      </c>
      <c r="B260" s="27" t="s">
        <v>1962</v>
      </c>
      <c r="C260" s="68"/>
      <c r="D260" s="21"/>
      <c r="E260" s="68"/>
      <c r="F260" s="2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>
        <v>1</v>
      </c>
      <c r="AO260" s="41"/>
      <c r="AP260" s="41"/>
      <c r="AQ260" s="100">
        <f t="shared" si="6"/>
        <v>1</v>
      </c>
      <c r="AR260" s="68">
        <f t="shared" si="7"/>
        <v>0</v>
      </c>
    </row>
    <row r="261" spans="1:44">
      <c r="A261" s="9" t="s">
        <v>742</v>
      </c>
      <c r="B261" s="27" t="s">
        <v>98</v>
      </c>
      <c r="C261" s="68"/>
      <c r="D261" s="21"/>
      <c r="E261" s="68"/>
      <c r="F261" s="2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100">
        <f t="shared" si="6"/>
        <v>0</v>
      </c>
      <c r="AR261" s="68">
        <f t="shared" si="7"/>
        <v>0</v>
      </c>
    </row>
    <row r="262" spans="1:44">
      <c r="A262" s="9" t="s">
        <v>744</v>
      </c>
      <c r="B262" s="27" t="s">
        <v>103</v>
      </c>
      <c r="C262" s="68"/>
      <c r="D262" s="21"/>
      <c r="E262" s="68"/>
      <c r="F262" s="2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100">
        <f t="shared" si="6"/>
        <v>0</v>
      </c>
      <c r="AR262" s="68">
        <f t="shared" si="7"/>
        <v>0</v>
      </c>
    </row>
    <row r="263" spans="1:44">
      <c r="A263" s="9" t="s">
        <v>991</v>
      </c>
      <c r="B263" s="27" t="s">
        <v>100</v>
      </c>
      <c r="C263" s="68"/>
      <c r="D263" s="21"/>
      <c r="E263" s="68"/>
      <c r="F263" s="21"/>
      <c r="G263" s="41"/>
      <c r="H263" s="41"/>
      <c r="I263" s="2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100">
        <f t="shared" si="6"/>
        <v>0</v>
      </c>
      <c r="AR263" s="68">
        <f t="shared" si="7"/>
        <v>0</v>
      </c>
    </row>
    <row r="264" spans="1:44">
      <c r="A264" s="9" t="s">
        <v>842</v>
      </c>
      <c r="B264" s="27" t="s">
        <v>106</v>
      </c>
      <c r="C264" s="68"/>
      <c r="D264" s="21"/>
      <c r="E264" s="68"/>
      <c r="F264" s="21"/>
      <c r="G264" s="41"/>
      <c r="H264" s="41"/>
      <c r="I264" s="2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100">
        <f t="shared" si="6"/>
        <v>0</v>
      </c>
      <c r="AR264" s="68">
        <f t="shared" si="7"/>
        <v>0</v>
      </c>
    </row>
    <row r="265" spans="1:44">
      <c r="D265" s="42" t="s">
        <v>1759</v>
      </c>
      <c r="E265" s="199"/>
      <c r="G265" s="42" t="s">
        <v>1759</v>
      </c>
      <c r="H265" s="114">
        <v>15</v>
      </c>
      <c r="J265" s="42" t="s">
        <v>1759</v>
      </c>
      <c r="K265" s="114">
        <v>5</v>
      </c>
      <c r="M265" s="42" t="s">
        <v>1759</v>
      </c>
      <c r="N265" s="114">
        <v>10</v>
      </c>
      <c r="P265" s="42" t="s">
        <v>1759</v>
      </c>
      <c r="Q265" s="114">
        <v>5</v>
      </c>
      <c r="S265" s="42" t="s">
        <v>1759</v>
      </c>
      <c r="T265" s="114">
        <v>7</v>
      </c>
      <c r="V265" s="42" t="s">
        <v>1759</v>
      </c>
      <c r="W265" s="114">
        <v>7</v>
      </c>
      <c r="Y265" s="42" t="s">
        <v>1759</v>
      </c>
      <c r="Z265" s="114">
        <v>21</v>
      </c>
      <c r="AC265" s="42" t="s">
        <v>1759</v>
      </c>
      <c r="AD265" s="41">
        <v>7</v>
      </c>
      <c r="AF265" s="42" t="s">
        <v>1759</v>
      </c>
      <c r="AG265" s="41">
        <v>21</v>
      </c>
      <c r="AI265" s="42" t="s">
        <v>1759</v>
      </c>
      <c r="AJ265" s="41">
        <v>7</v>
      </c>
      <c r="AR265" s="114">
        <f>105+SUM(AR3:AR264)</f>
        <v>5279</v>
      </c>
    </row>
    <row r="266" spans="1:44">
      <c r="D266" s="42"/>
    </row>
    <row r="267" spans="1:44">
      <c r="A267" s="419" t="s">
        <v>1318</v>
      </c>
    </row>
    <row r="268" spans="1:44">
      <c r="A268" s="128" t="s">
        <v>441</v>
      </c>
    </row>
    <row r="269" spans="1:44">
      <c r="A269" s="307" t="s">
        <v>924</v>
      </c>
    </row>
  </sheetData>
  <sortState xmlns:xlrd2="http://schemas.microsoft.com/office/spreadsheetml/2017/richdata2" ref="A3:AR264">
    <sortCondition descending="1" ref="AQ3:AQ264"/>
    <sortCondition ref="A3:A264"/>
  </sortState>
  <mergeCells count="13">
    <mergeCell ref="AN1:AP1"/>
    <mergeCell ref="AK1:AM1"/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customWidth="1"/>
    <col min="14" max="14" width="18.59765625" style="42" customWidth="1"/>
    <col min="15" max="15" width="12.59765625" style="42" bestFit="1" customWidth="1"/>
    <col min="16" max="16" width="16.09765625" style="42" bestFit="1" customWidth="1"/>
    <col min="17" max="17" width="9.09765625" bestFit="1" customWidth="1"/>
  </cols>
  <sheetData>
    <row r="1" spans="1:20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  <c r="R1" s="2"/>
      <c r="S1" s="2"/>
      <c r="T1" s="2"/>
    </row>
    <row r="2" spans="1:20">
      <c r="A2" s="9" t="s">
        <v>55</v>
      </c>
      <c r="B2" s="23" t="s">
        <v>92</v>
      </c>
      <c r="C2" s="21">
        <v>24</v>
      </c>
      <c r="D2" s="68">
        <v>2</v>
      </c>
      <c r="E2" s="68"/>
      <c r="F2" s="68">
        <v>22</v>
      </c>
      <c r="G2" s="68"/>
      <c r="H2" s="68"/>
      <c r="I2" s="68"/>
      <c r="J2" s="68"/>
      <c r="K2" s="68"/>
      <c r="L2" s="68"/>
      <c r="M2" s="80"/>
      <c r="N2" s="68">
        <v>17</v>
      </c>
      <c r="O2" s="21">
        <v>4</v>
      </c>
      <c r="P2" s="41"/>
      <c r="Q2" s="2"/>
      <c r="R2" s="2"/>
      <c r="S2" s="2"/>
      <c r="T2" s="2"/>
    </row>
    <row r="3" spans="1:20">
      <c r="A3" s="65" t="s">
        <v>269</v>
      </c>
      <c r="B3" s="65" t="s">
        <v>106</v>
      </c>
      <c r="C3" s="21">
        <v>2</v>
      </c>
      <c r="D3" s="68"/>
      <c r="E3" s="68"/>
      <c r="F3" s="68">
        <v>2</v>
      </c>
      <c r="G3" s="68"/>
      <c r="H3" s="68"/>
      <c r="I3" s="68"/>
      <c r="J3" s="68"/>
      <c r="K3" s="68"/>
      <c r="L3" s="68"/>
      <c r="M3" s="80"/>
      <c r="N3" s="68">
        <v>2</v>
      </c>
      <c r="O3" s="21"/>
      <c r="P3" s="41"/>
      <c r="Q3" s="2"/>
      <c r="R3" s="2"/>
      <c r="S3" s="2"/>
      <c r="T3" s="2"/>
    </row>
    <row r="4" spans="1:20">
      <c r="A4" s="24" t="s">
        <v>56</v>
      </c>
      <c r="B4" s="25" t="s">
        <v>93</v>
      </c>
      <c r="C4" s="21">
        <v>16</v>
      </c>
      <c r="D4" s="68">
        <v>3</v>
      </c>
      <c r="E4" s="68"/>
      <c r="F4" s="68">
        <v>15</v>
      </c>
      <c r="G4" s="68"/>
      <c r="H4" s="68"/>
      <c r="I4" s="68"/>
      <c r="J4" s="68"/>
      <c r="K4" s="68"/>
      <c r="L4" s="68"/>
      <c r="M4" s="80"/>
      <c r="N4" s="68">
        <v>10</v>
      </c>
      <c r="O4" s="21">
        <v>4</v>
      </c>
      <c r="P4" s="41"/>
      <c r="Q4" s="2"/>
      <c r="R4" s="2"/>
      <c r="S4" s="2"/>
      <c r="T4" s="2"/>
    </row>
    <row r="5" spans="1:20">
      <c r="A5" s="24" t="s">
        <v>57</v>
      </c>
      <c r="B5" s="25" t="s">
        <v>94</v>
      </c>
      <c r="C5" s="21">
        <v>18</v>
      </c>
      <c r="D5" s="68">
        <v>1</v>
      </c>
      <c r="E5" s="68"/>
      <c r="F5" s="68">
        <v>16</v>
      </c>
      <c r="G5" s="68"/>
      <c r="H5" s="68"/>
      <c r="I5" s="68"/>
      <c r="J5" s="68"/>
      <c r="K5" s="68"/>
      <c r="L5" s="68">
        <v>1</v>
      </c>
      <c r="M5" s="80"/>
      <c r="N5" s="68">
        <v>13</v>
      </c>
      <c r="O5" s="21">
        <v>2</v>
      </c>
      <c r="P5" s="41"/>
      <c r="Q5" s="2"/>
      <c r="R5" s="2"/>
      <c r="S5" s="2"/>
      <c r="T5" s="2"/>
    </row>
    <row r="6" spans="1:20">
      <c r="A6" s="24" t="s">
        <v>58</v>
      </c>
      <c r="B6" s="25" t="s">
        <v>93</v>
      </c>
      <c r="C6" s="21">
        <v>18</v>
      </c>
      <c r="D6" s="68"/>
      <c r="E6" s="68"/>
      <c r="F6" s="68">
        <v>18</v>
      </c>
      <c r="G6" s="68"/>
      <c r="H6" s="68"/>
      <c r="I6" s="68"/>
      <c r="J6" s="68"/>
      <c r="K6" s="68"/>
      <c r="L6" s="68">
        <v>4</v>
      </c>
      <c r="M6" s="80"/>
      <c r="N6" s="68">
        <v>13</v>
      </c>
      <c r="O6" s="21">
        <v>5</v>
      </c>
      <c r="P6" s="41"/>
      <c r="Q6" s="2"/>
      <c r="R6" s="2"/>
      <c r="S6" s="2"/>
      <c r="T6" s="2"/>
    </row>
    <row r="7" spans="1:20">
      <c r="A7" s="24" t="s">
        <v>59</v>
      </c>
      <c r="B7" s="25" t="s">
        <v>95</v>
      </c>
      <c r="C7" s="21">
        <v>8</v>
      </c>
      <c r="D7" s="68"/>
      <c r="E7" s="68"/>
      <c r="F7" s="68">
        <v>8</v>
      </c>
      <c r="G7" s="68"/>
      <c r="H7" s="68"/>
      <c r="I7" s="68"/>
      <c r="J7" s="68"/>
      <c r="K7" s="68"/>
      <c r="L7" s="68"/>
      <c r="M7" s="80"/>
      <c r="N7" s="68">
        <v>8</v>
      </c>
      <c r="O7" s="21"/>
      <c r="P7" s="41"/>
      <c r="Q7" s="2"/>
      <c r="R7" s="2"/>
      <c r="S7" s="2"/>
      <c r="T7" s="2"/>
    </row>
    <row r="8" spans="1:20">
      <c r="A8" s="24" t="s">
        <v>60</v>
      </c>
      <c r="B8" s="25" t="s">
        <v>96</v>
      </c>
      <c r="C8" s="21">
        <v>17</v>
      </c>
      <c r="D8" s="68">
        <v>2</v>
      </c>
      <c r="E8" s="68"/>
      <c r="F8" s="68">
        <v>14</v>
      </c>
      <c r="G8" s="68">
        <v>21</v>
      </c>
      <c r="H8" s="68">
        <v>2</v>
      </c>
      <c r="I8" s="68">
        <v>1</v>
      </c>
      <c r="J8" s="68">
        <v>3</v>
      </c>
      <c r="K8" s="68"/>
      <c r="L8" s="68">
        <v>1</v>
      </c>
      <c r="M8" s="80"/>
      <c r="N8" s="68">
        <v>13</v>
      </c>
      <c r="O8" s="21">
        <v>2</v>
      </c>
      <c r="P8" s="41"/>
      <c r="Q8" s="2"/>
      <c r="R8" s="2"/>
      <c r="S8" s="2"/>
      <c r="T8" s="2"/>
    </row>
    <row r="9" spans="1:20">
      <c r="A9" s="24" t="s">
        <v>61</v>
      </c>
      <c r="B9" s="25" t="s">
        <v>93</v>
      </c>
      <c r="C9" s="21">
        <v>24</v>
      </c>
      <c r="D9" s="68">
        <v>2</v>
      </c>
      <c r="E9" s="68"/>
      <c r="F9" s="68">
        <v>22</v>
      </c>
      <c r="G9" s="68"/>
      <c r="H9" s="68"/>
      <c r="I9" s="68"/>
      <c r="J9" s="68"/>
      <c r="K9" s="68"/>
      <c r="L9" s="68">
        <v>1</v>
      </c>
      <c r="M9" s="80"/>
      <c r="N9" s="68">
        <v>18</v>
      </c>
      <c r="O9" s="21">
        <v>4</v>
      </c>
      <c r="P9" s="41"/>
      <c r="Q9" s="2"/>
      <c r="R9" s="2"/>
      <c r="S9" s="2"/>
      <c r="T9" s="2"/>
    </row>
    <row r="10" spans="1:20">
      <c r="A10" s="65" t="s">
        <v>224</v>
      </c>
      <c r="B10" s="65" t="s">
        <v>106</v>
      </c>
      <c r="C10" s="21">
        <v>2</v>
      </c>
      <c r="D10" s="68"/>
      <c r="E10" s="68"/>
      <c r="F10" s="68">
        <v>2</v>
      </c>
      <c r="G10" s="68"/>
      <c r="H10" s="68"/>
      <c r="I10" s="68"/>
      <c r="J10" s="68"/>
      <c r="K10" s="68"/>
      <c r="L10" s="68"/>
      <c r="M10" s="80"/>
      <c r="N10" s="68">
        <v>2</v>
      </c>
      <c r="O10" s="21"/>
      <c r="P10" s="41"/>
      <c r="Q10" s="2"/>
      <c r="R10" s="2"/>
      <c r="S10" s="2"/>
      <c r="T10" s="2"/>
    </row>
    <row r="11" spans="1:20">
      <c r="A11" s="24" t="s">
        <v>62</v>
      </c>
      <c r="B11" s="25" t="s">
        <v>93</v>
      </c>
      <c r="C11" s="21">
        <v>11</v>
      </c>
      <c r="D11" s="68">
        <v>2</v>
      </c>
      <c r="E11" s="68"/>
      <c r="F11" s="68">
        <v>9</v>
      </c>
      <c r="G11" s="68">
        <v>10</v>
      </c>
      <c r="H11" s="68">
        <v>2</v>
      </c>
      <c r="I11" s="68"/>
      <c r="J11" s="68"/>
      <c r="K11" s="68"/>
      <c r="L11" s="68"/>
      <c r="M11" s="80"/>
      <c r="N11" s="68">
        <v>6</v>
      </c>
      <c r="O11" s="21">
        <v>2</v>
      </c>
      <c r="P11" s="41"/>
      <c r="Q11" s="2"/>
      <c r="R11" s="2"/>
      <c r="S11" s="2"/>
      <c r="T11" s="2"/>
    </row>
    <row r="12" spans="1:20">
      <c r="A12" s="24" t="s">
        <v>63</v>
      </c>
      <c r="B12" s="25" t="s">
        <v>95</v>
      </c>
      <c r="C12" s="21">
        <v>7</v>
      </c>
      <c r="D12" s="68">
        <v>2</v>
      </c>
      <c r="E12" s="68"/>
      <c r="F12" s="68">
        <v>5</v>
      </c>
      <c r="G12" s="68"/>
      <c r="H12" s="68"/>
      <c r="I12" s="68"/>
      <c r="J12" s="68"/>
      <c r="K12" s="68"/>
      <c r="L12" s="68"/>
      <c r="M12" s="80"/>
      <c r="N12" s="68">
        <v>5</v>
      </c>
      <c r="O12" s="21"/>
      <c r="P12" s="41"/>
      <c r="Q12" s="2"/>
      <c r="R12" s="2"/>
      <c r="S12" s="2"/>
      <c r="T12" s="2"/>
    </row>
    <row r="13" spans="1:20">
      <c r="A13" s="24" t="s">
        <v>53</v>
      </c>
      <c r="B13" s="25" t="s">
        <v>98</v>
      </c>
      <c r="C13" s="21">
        <v>16</v>
      </c>
      <c r="D13" s="68">
        <v>2</v>
      </c>
      <c r="E13" s="68"/>
      <c r="F13" s="68">
        <v>13</v>
      </c>
      <c r="G13" s="68">
        <v>2</v>
      </c>
      <c r="H13" s="68"/>
      <c r="I13" s="68">
        <v>1</v>
      </c>
      <c r="J13" s="68"/>
      <c r="K13" s="68"/>
      <c r="L13" s="68"/>
      <c r="M13" s="80"/>
      <c r="N13" s="68">
        <v>13</v>
      </c>
      <c r="O13" s="21"/>
      <c r="P13" s="41"/>
      <c r="Q13" s="2"/>
      <c r="R13" s="2"/>
      <c r="S13" s="2"/>
      <c r="T13" s="2"/>
    </row>
    <row r="14" spans="1:20">
      <c r="A14" s="24" t="s">
        <v>64</v>
      </c>
      <c r="B14" s="25" t="s">
        <v>97</v>
      </c>
      <c r="C14" s="21">
        <v>25</v>
      </c>
      <c r="D14" s="68">
        <v>2</v>
      </c>
      <c r="E14" s="68"/>
      <c r="F14" s="68">
        <v>23</v>
      </c>
      <c r="G14" s="68">
        <v>16</v>
      </c>
      <c r="H14" s="68">
        <v>1</v>
      </c>
      <c r="I14" s="68">
        <v>1</v>
      </c>
      <c r="J14" s="68">
        <v>3</v>
      </c>
      <c r="K14" s="68"/>
      <c r="L14" s="68">
        <v>1</v>
      </c>
      <c r="M14" s="80"/>
      <c r="N14" s="68">
        <v>18</v>
      </c>
      <c r="O14" s="21">
        <v>4</v>
      </c>
      <c r="P14" s="41"/>
      <c r="Q14" s="2"/>
      <c r="R14" s="2"/>
      <c r="S14" s="2"/>
      <c r="T14" s="2"/>
    </row>
    <row r="15" spans="1:20">
      <c r="A15" s="24" t="s">
        <v>65</v>
      </c>
      <c r="B15" s="25" t="s">
        <v>93</v>
      </c>
      <c r="C15" s="21">
        <v>20</v>
      </c>
      <c r="D15" s="68">
        <v>2</v>
      </c>
      <c r="E15" s="68"/>
      <c r="F15" s="68">
        <v>18</v>
      </c>
      <c r="G15" s="68">
        <v>10</v>
      </c>
      <c r="H15" s="68">
        <v>2</v>
      </c>
      <c r="I15" s="68"/>
      <c r="J15" s="68"/>
      <c r="K15" s="68"/>
      <c r="L15" s="68">
        <v>1</v>
      </c>
      <c r="M15" s="80"/>
      <c r="N15" s="68">
        <v>16</v>
      </c>
      <c r="O15" s="21">
        <v>2</v>
      </c>
      <c r="P15" s="41"/>
      <c r="Q15" s="2"/>
      <c r="R15" s="2"/>
      <c r="S15" s="2"/>
      <c r="T15" s="2"/>
    </row>
    <row r="16" spans="1:20">
      <c r="A16" s="24" t="s">
        <v>66</v>
      </c>
      <c r="B16" s="25" t="s">
        <v>92</v>
      </c>
      <c r="C16" s="21">
        <v>17</v>
      </c>
      <c r="D16" s="68">
        <v>1</v>
      </c>
      <c r="E16" s="68"/>
      <c r="F16" s="68">
        <v>16</v>
      </c>
      <c r="G16" s="68"/>
      <c r="H16" s="68"/>
      <c r="I16" s="68"/>
      <c r="J16" s="68"/>
      <c r="K16" s="68"/>
      <c r="L16" s="68"/>
      <c r="M16" s="80"/>
      <c r="N16" s="68">
        <v>14</v>
      </c>
      <c r="O16" s="21">
        <v>1</v>
      </c>
      <c r="P16" s="41"/>
      <c r="Q16" s="2"/>
      <c r="R16" s="2"/>
      <c r="S16" s="2"/>
      <c r="T16" s="2"/>
    </row>
    <row r="17" spans="1:20">
      <c r="A17" s="24" t="s">
        <v>67</v>
      </c>
      <c r="B17" s="25" t="s">
        <v>92</v>
      </c>
      <c r="C17" s="21">
        <v>11</v>
      </c>
      <c r="D17" s="68">
        <v>1</v>
      </c>
      <c r="E17" s="68"/>
      <c r="F17" s="68">
        <v>10</v>
      </c>
      <c r="G17" s="68"/>
      <c r="H17" s="68"/>
      <c r="I17" s="68"/>
      <c r="J17" s="68"/>
      <c r="K17" s="68"/>
      <c r="L17" s="68"/>
      <c r="M17" s="80"/>
      <c r="N17" s="68">
        <v>7</v>
      </c>
      <c r="O17" s="21">
        <v>3</v>
      </c>
      <c r="P17" s="41"/>
      <c r="Q17" s="2"/>
      <c r="R17" s="2"/>
      <c r="S17" s="2"/>
      <c r="T17" s="2"/>
    </row>
    <row r="18" spans="1:20">
      <c r="A18" s="24" t="s">
        <v>68</v>
      </c>
      <c r="B18" s="25" t="s">
        <v>93</v>
      </c>
      <c r="C18" s="21">
        <v>26</v>
      </c>
      <c r="D18" s="68">
        <v>2</v>
      </c>
      <c r="E18" s="68"/>
      <c r="F18" s="68">
        <v>23</v>
      </c>
      <c r="G18" s="68">
        <v>5</v>
      </c>
      <c r="H18" s="68">
        <v>1</v>
      </c>
      <c r="I18" s="68"/>
      <c r="J18" s="68"/>
      <c r="K18" s="68"/>
      <c r="L18" s="68">
        <v>4</v>
      </c>
      <c r="M18" s="80"/>
      <c r="N18" s="68">
        <v>16</v>
      </c>
      <c r="O18" s="21">
        <v>6</v>
      </c>
      <c r="P18" s="41">
        <v>2</v>
      </c>
      <c r="Q18" s="2"/>
      <c r="R18" s="2"/>
      <c r="S18" s="2"/>
      <c r="T18" s="2"/>
    </row>
    <row r="19" spans="1:20">
      <c r="A19" s="20" t="s">
        <v>54</v>
      </c>
      <c r="B19" s="20" t="s">
        <v>99</v>
      </c>
      <c r="C19" s="21">
        <v>23</v>
      </c>
      <c r="D19" s="68">
        <v>2</v>
      </c>
      <c r="E19" s="68"/>
      <c r="F19" s="68">
        <v>20</v>
      </c>
      <c r="G19" s="68">
        <v>5</v>
      </c>
      <c r="H19" s="68">
        <v>1</v>
      </c>
      <c r="I19" s="68"/>
      <c r="J19" s="68"/>
      <c r="K19" s="68"/>
      <c r="L19" s="68">
        <v>1</v>
      </c>
      <c r="M19" s="80"/>
      <c r="N19" s="68">
        <v>15</v>
      </c>
      <c r="O19" s="21">
        <v>5</v>
      </c>
      <c r="P19" s="41"/>
      <c r="Q19" s="2"/>
      <c r="R19" s="2"/>
      <c r="S19" s="2"/>
      <c r="T19" s="2"/>
    </row>
    <row r="20" spans="1:20">
      <c r="A20" s="24" t="s">
        <v>69</v>
      </c>
      <c r="B20" s="25" t="s">
        <v>98</v>
      </c>
      <c r="C20" s="21">
        <v>23</v>
      </c>
      <c r="D20" s="68">
        <v>2</v>
      </c>
      <c r="E20" s="68"/>
      <c r="F20" s="68">
        <v>20</v>
      </c>
      <c r="G20" s="68">
        <v>21</v>
      </c>
      <c r="H20" s="68"/>
      <c r="I20" s="68"/>
      <c r="J20" s="68">
        <v>7</v>
      </c>
      <c r="K20" s="68"/>
      <c r="L20" s="68">
        <v>1</v>
      </c>
      <c r="M20" s="80"/>
      <c r="N20" s="68">
        <v>14</v>
      </c>
      <c r="O20" s="21">
        <v>5</v>
      </c>
      <c r="P20" s="41"/>
      <c r="Q20" s="2"/>
      <c r="R20" s="2"/>
      <c r="S20" s="2"/>
      <c r="T20" s="2"/>
    </row>
    <row r="21" spans="1:20">
      <c r="A21" s="24" t="s">
        <v>70</v>
      </c>
      <c r="B21" s="25" t="s">
        <v>95</v>
      </c>
      <c r="C21" s="21">
        <v>18</v>
      </c>
      <c r="D21" s="68">
        <v>2</v>
      </c>
      <c r="E21" s="68"/>
      <c r="F21" s="68">
        <v>16</v>
      </c>
      <c r="G21" s="68"/>
      <c r="H21" s="68"/>
      <c r="I21" s="68"/>
      <c r="J21" s="68"/>
      <c r="K21" s="68"/>
      <c r="L21" s="68">
        <v>2</v>
      </c>
      <c r="M21" s="80"/>
      <c r="N21" s="68">
        <v>11</v>
      </c>
      <c r="O21" s="21">
        <v>4</v>
      </c>
      <c r="P21" s="41"/>
      <c r="Q21" s="2"/>
      <c r="R21" s="2"/>
      <c r="S21" s="2"/>
      <c r="T21" s="2"/>
    </row>
    <row r="22" spans="1:20">
      <c r="A22" s="24" t="s">
        <v>71</v>
      </c>
      <c r="B22" s="25" t="s">
        <v>99</v>
      </c>
      <c r="C22" s="21">
        <v>18</v>
      </c>
      <c r="D22" s="68">
        <v>2</v>
      </c>
      <c r="E22" s="68"/>
      <c r="F22" s="68">
        <v>16</v>
      </c>
      <c r="G22" s="68"/>
      <c r="H22" s="68"/>
      <c r="I22" s="68"/>
      <c r="J22" s="68"/>
      <c r="K22" s="68"/>
      <c r="L22" s="68"/>
      <c r="M22" s="80"/>
      <c r="N22" s="68">
        <v>11</v>
      </c>
      <c r="O22" s="21">
        <v>4</v>
      </c>
      <c r="P22" s="41"/>
      <c r="Q22" s="2"/>
      <c r="R22" s="2"/>
      <c r="S22" s="2"/>
      <c r="T22" s="2"/>
    </row>
    <row r="23" spans="1:20">
      <c r="A23" s="9" t="s">
        <v>175</v>
      </c>
      <c r="B23" s="9" t="s">
        <v>162</v>
      </c>
      <c r="C23" s="21">
        <v>19</v>
      </c>
      <c r="D23" s="68"/>
      <c r="E23" s="68"/>
      <c r="F23" s="68">
        <v>19</v>
      </c>
      <c r="G23" s="68">
        <v>109</v>
      </c>
      <c r="H23" s="68">
        <v>2</v>
      </c>
      <c r="I23" s="68">
        <v>13</v>
      </c>
      <c r="J23" s="68">
        <v>25</v>
      </c>
      <c r="K23" s="68"/>
      <c r="L23" s="68">
        <v>1</v>
      </c>
      <c r="M23" s="80"/>
      <c r="N23" s="68">
        <v>14</v>
      </c>
      <c r="O23" s="21">
        <v>5</v>
      </c>
      <c r="P23" s="41"/>
      <c r="Q23" s="2"/>
      <c r="R23" s="2"/>
      <c r="S23" s="2"/>
      <c r="T23" s="2"/>
    </row>
    <row r="24" spans="1:20">
      <c r="A24" s="24" t="s">
        <v>72</v>
      </c>
      <c r="B24" s="25" t="s">
        <v>100</v>
      </c>
      <c r="C24" s="21">
        <v>13</v>
      </c>
      <c r="D24" s="68">
        <v>2</v>
      </c>
      <c r="E24" s="68"/>
      <c r="F24" s="68">
        <v>11</v>
      </c>
      <c r="G24" s="68">
        <v>10</v>
      </c>
      <c r="H24" s="68">
        <v>2</v>
      </c>
      <c r="I24" s="68"/>
      <c r="J24" s="68"/>
      <c r="K24" s="68"/>
      <c r="L24" s="68"/>
      <c r="M24" s="80"/>
      <c r="N24" s="68">
        <v>10</v>
      </c>
      <c r="O24" s="21"/>
      <c r="P24" s="41"/>
      <c r="Q24" s="2"/>
      <c r="R24" s="2"/>
      <c r="S24" s="2"/>
      <c r="T24" s="2"/>
    </row>
    <row r="25" spans="1:20">
      <c r="A25" s="24" t="s">
        <v>73</v>
      </c>
      <c r="B25" s="25" t="s">
        <v>99</v>
      </c>
      <c r="C25" s="21">
        <v>22</v>
      </c>
      <c r="D25" s="68">
        <v>1</v>
      </c>
      <c r="E25" s="68"/>
      <c r="F25" s="68">
        <v>21</v>
      </c>
      <c r="G25" s="68"/>
      <c r="H25" s="68"/>
      <c r="I25" s="68"/>
      <c r="J25" s="68"/>
      <c r="K25" s="68"/>
      <c r="L25" s="68"/>
      <c r="M25" s="80"/>
      <c r="N25" s="68">
        <v>16</v>
      </c>
      <c r="O25" s="21">
        <v>4</v>
      </c>
      <c r="P25" s="41"/>
      <c r="Q25" s="2"/>
      <c r="R25" s="2"/>
      <c r="S25" s="2"/>
      <c r="T25" s="2"/>
    </row>
    <row r="26" spans="1:20">
      <c r="A26" s="24" t="s">
        <v>74</v>
      </c>
      <c r="B26" s="25" t="s">
        <v>97</v>
      </c>
      <c r="C26" s="21">
        <v>8</v>
      </c>
      <c r="D26" s="68"/>
      <c r="E26" s="68"/>
      <c r="F26" s="68">
        <v>8</v>
      </c>
      <c r="G26" s="68"/>
      <c r="H26" s="68"/>
      <c r="I26" s="68"/>
      <c r="J26" s="68"/>
      <c r="K26" s="68"/>
      <c r="L26" s="68"/>
      <c r="M26" s="80"/>
      <c r="N26" s="68">
        <v>4</v>
      </c>
      <c r="O26" s="21">
        <v>4</v>
      </c>
      <c r="P26" s="41"/>
      <c r="Q26" s="2"/>
      <c r="R26" s="2"/>
      <c r="S26" s="2"/>
      <c r="T26" s="2"/>
    </row>
    <row r="27" spans="1:20">
      <c r="A27" s="65" t="s">
        <v>225</v>
      </c>
      <c r="B27" s="65" t="s">
        <v>98</v>
      </c>
      <c r="C27" s="21"/>
      <c r="D27" s="68"/>
      <c r="E27" s="68"/>
      <c r="F27" s="68"/>
      <c r="G27" s="68"/>
      <c r="H27" s="68"/>
      <c r="I27" s="68"/>
      <c r="J27" s="68"/>
      <c r="K27" s="68"/>
      <c r="L27" s="68"/>
      <c r="M27" s="80"/>
      <c r="N27" s="68"/>
      <c r="O27" s="21"/>
      <c r="P27" s="41"/>
      <c r="Q27" s="2"/>
      <c r="R27" s="2"/>
      <c r="S27" s="2"/>
      <c r="T27" s="2"/>
    </row>
    <row r="28" spans="1:20">
      <c r="A28" s="24" t="s">
        <v>76</v>
      </c>
      <c r="B28" s="25" t="s">
        <v>102</v>
      </c>
      <c r="C28" s="21">
        <v>11</v>
      </c>
      <c r="D28" s="68">
        <v>1</v>
      </c>
      <c r="E28" s="68"/>
      <c r="F28" s="68">
        <v>10</v>
      </c>
      <c r="G28" s="68"/>
      <c r="H28" s="68"/>
      <c r="I28" s="68"/>
      <c r="J28" s="68"/>
      <c r="K28" s="68"/>
      <c r="L28" s="68"/>
      <c r="M28" s="80"/>
      <c r="N28" s="68">
        <v>8</v>
      </c>
      <c r="O28" s="21">
        <v>1</v>
      </c>
      <c r="P28" s="41"/>
      <c r="Q28" s="2"/>
      <c r="R28" s="2"/>
      <c r="S28" s="2"/>
      <c r="T28" s="2"/>
    </row>
    <row r="29" spans="1:20">
      <c r="A29" s="24" t="s">
        <v>77</v>
      </c>
      <c r="B29" s="25" t="s">
        <v>103</v>
      </c>
      <c r="C29" s="21">
        <v>16</v>
      </c>
      <c r="D29" s="68">
        <v>2</v>
      </c>
      <c r="E29" s="68"/>
      <c r="F29" s="68">
        <v>14</v>
      </c>
      <c r="G29" s="68">
        <v>67</v>
      </c>
      <c r="H29" s="68">
        <v>2</v>
      </c>
      <c r="I29" s="68">
        <v>9</v>
      </c>
      <c r="J29" s="68">
        <v>13</v>
      </c>
      <c r="K29" s="68"/>
      <c r="L29" s="68"/>
      <c r="M29" s="80"/>
      <c r="N29" s="68">
        <v>8</v>
      </c>
      <c r="O29" s="21">
        <v>5</v>
      </c>
      <c r="P29" s="41"/>
      <c r="Q29" s="2"/>
      <c r="R29" s="2"/>
      <c r="S29" s="2"/>
      <c r="T29" s="2"/>
    </row>
    <row r="30" spans="1:20">
      <c r="A30" s="24" t="s">
        <v>78</v>
      </c>
      <c r="B30" s="25" t="s">
        <v>104</v>
      </c>
      <c r="C30" s="21">
        <v>16</v>
      </c>
      <c r="D30" s="68">
        <v>2</v>
      </c>
      <c r="E30" s="68"/>
      <c r="F30" s="68">
        <v>14</v>
      </c>
      <c r="G30" s="68">
        <v>15</v>
      </c>
      <c r="H30" s="68">
        <v>3</v>
      </c>
      <c r="I30" s="68"/>
      <c r="J30" s="68"/>
      <c r="K30" s="68"/>
      <c r="L30" s="68">
        <v>1</v>
      </c>
      <c r="M30" s="80"/>
      <c r="N30" s="68">
        <v>10</v>
      </c>
      <c r="O30" s="21">
        <v>3</v>
      </c>
      <c r="P30" s="41"/>
      <c r="Q30" s="2"/>
      <c r="R30" s="2"/>
      <c r="S30" s="2"/>
      <c r="T30" s="2"/>
    </row>
    <row r="31" spans="1:20">
      <c r="A31" s="65" t="s">
        <v>279</v>
      </c>
      <c r="B31" s="65" t="s">
        <v>97</v>
      </c>
      <c r="C31" s="21">
        <v>2</v>
      </c>
      <c r="D31" s="68"/>
      <c r="E31" s="68"/>
      <c r="F31" s="68">
        <v>2</v>
      </c>
      <c r="G31" s="68"/>
      <c r="H31" s="68"/>
      <c r="I31" s="68"/>
      <c r="J31" s="68"/>
      <c r="K31" s="68"/>
      <c r="L31" s="68"/>
      <c r="M31" s="80"/>
      <c r="N31" s="68">
        <v>2</v>
      </c>
      <c r="O31" s="21"/>
      <c r="P31" s="41"/>
      <c r="Q31" s="2"/>
      <c r="R31" s="2"/>
      <c r="S31" s="2"/>
      <c r="T31" s="2"/>
    </row>
    <row r="32" spans="1:20">
      <c r="A32" s="24" t="s">
        <v>79</v>
      </c>
      <c r="B32" s="25" t="s">
        <v>105</v>
      </c>
      <c r="C32" s="21">
        <v>21</v>
      </c>
      <c r="D32" s="68">
        <v>2</v>
      </c>
      <c r="E32" s="68"/>
      <c r="F32" s="68">
        <v>19</v>
      </c>
      <c r="G32" s="68"/>
      <c r="H32" s="68"/>
      <c r="I32" s="68"/>
      <c r="J32" s="68"/>
      <c r="K32" s="68"/>
      <c r="L32" s="68"/>
      <c r="M32" s="80"/>
      <c r="N32" s="68">
        <v>12</v>
      </c>
      <c r="O32" s="21">
        <v>6</v>
      </c>
      <c r="P32" s="41"/>
      <c r="Q32" s="2"/>
      <c r="R32" s="2"/>
      <c r="S32" s="2"/>
      <c r="T32" s="2"/>
    </row>
    <row r="33" spans="1:20">
      <c r="A33" s="24" t="s">
        <v>80</v>
      </c>
      <c r="B33" s="25" t="s">
        <v>104</v>
      </c>
      <c r="C33" s="21">
        <v>21</v>
      </c>
      <c r="D33" s="68"/>
      <c r="E33" s="68"/>
      <c r="F33" s="68">
        <v>21</v>
      </c>
      <c r="G33" s="68">
        <v>10</v>
      </c>
      <c r="H33" s="68">
        <v>2</v>
      </c>
      <c r="I33" s="68"/>
      <c r="J33" s="68"/>
      <c r="K33" s="68"/>
      <c r="L33" s="68">
        <v>2</v>
      </c>
      <c r="M33" s="80"/>
      <c r="N33" s="68">
        <v>15</v>
      </c>
      <c r="O33" s="21">
        <v>6</v>
      </c>
      <c r="P33" s="41"/>
      <c r="Q33" s="2"/>
      <c r="R33" s="2"/>
      <c r="S33" s="2"/>
      <c r="T33" s="2"/>
    </row>
    <row r="34" spans="1:20">
      <c r="A34" s="24" t="s">
        <v>81</v>
      </c>
      <c r="B34" s="25" t="s">
        <v>104</v>
      </c>
      <c r="C34" s="21">
        <v>8</v>
      </c>
      <c r="D34" s="68">
        <v>2</v>
      </c>
      <c r="E34" s="68"/>
      <c r="F34" s="68">
        <v>6</v>
      </c>
      <c r="G34" s="68"/>
      <c r="H34" s="68"/>
      <c r="I34" s="68"/>
      <c r="J34" s="68"/>
      <c r="K34" s="68"/>
      <c r="L34" s="68"/>
      <c r="M34" s="80"/>
      <c r="N34" s="68">
        <v>4</v>
      </c>
      <c r="O34" s="21">
        <v>1</v>
      </c>
      <c r="P34" s="41"/>
      <c r="Q34" s="2"/>
      <c r="R34" s="2"/>
      <c r="S34" s="2"/>
      <c r="T34" s="2"/>
    </row>
    <row r="35" spans="1:20">
      <c r="A35" s="65" t="s">
        <v>270</v>
      </c>
      <c r="B35" s="65" t="s">
        <v>103</v>
      </c>
      <c r="C35" s="21"/>
      <c r="D35" s="68"/>
      <c r="E35" s="68"/>
      <c r="F35" s="68"/>
      <c r="G35" s="68"/>
      <c r="H35" s="68"/>
      <c r="I35" s="68"/>
      <c r="J35" s="68"/>
      <c r="K35" s="68"/>
      <c r="L35" s="68"/>
      <c r="M35" s="80"/>
      <c r="N35" s="68"/>
      <c r="O35" s="21"/>
      <c r="P35" s="41"/>
      <c r="Q35" s="2"/>
      <c r="R35" s="2"/>
      <c r="S35" s="2"/>
      <c r="T35" s="2"/>
    </row>
    <row r="36" spans="1:20">
      <c r="A36" s="24" t="s">
        <v>82</v>
      </c>
      <c r="B36" s="25" t="s">
        <v>100</v>
      </c>
      <c r="C36" s="21">
        <v>20</v>
      </c>
      <c r="D36" s="68">
        <v>1</v>
      </c>
      <c r="E36" s="68"/>
      <c r="F36" s="68">
        <v>19</v>
      </c>
      <c r="G36" s="68">
        <v>5</v>
      </c>
      <c r="H36" s="68">
        <v>1</v>
      </c>
      <c r="I36" s="68"/>
      <c r="J36" s="68"/>
      <c r="K36" s="68"/>
      <c r="L36" s="68">
        <v>2</v>
      </c>
      <c r="M36" s="80"/>
      <c r="N36" s="68">
        <v>13</v>
      </c>
      <c r="O36" s="21">
        <v>6</v>
      </c>
      <c r="P36" s="41"/>
      <c r="Q36" s="2"/>
      <c r="R36" s="2"/>
      <c r="S36" s="2"/>
      <c r="T36" s="2"/>
    </row>
    <row r="37" spans="1:20">
      <c r="A37" s="24" t="s">
        <v>83</v>
      </c>
      <c r="B37" s="26" t="s">
        <v>100</v>
      </c>
      <c r="C37" s="21">
        <v>19</v>
      </c>
      <c r="D37" s="68">
        <v>2</v>
      </c>
      <c r="E37" s="68"/>
      <c r="F37" s="68">
        <v>17</v>
      </c>
      <c r="G37" s="68"/>
      <c r="H37" s="68"/>
      <c r="I37" s="68"/>
      <c r="J37" s="68"/>
      <c r="K37" s="68"/>
      <c r="L37" s="68"/>
      <c r="M37" s="80"/>
      <c r="N37" s="68">
        <v>12</v>
      </c>
      <c r="O37" s="21">
        <v>4</v>
      </c>
      <c r="P37" s="41"/>
      <c r="Q37" s="2"/>
      <c r="R37" s="2"/>
      <c r="S37" s="2"/>
      <c r="T37" s="2"/>
    </row>
    <row r="38" spans="1:20">
      <c r="A38" s="24" t="s">
        <v>84</v>
      </c>
      <c r="B38" s="25" t="s">
        <v>106</v>
      </c>
      <c r="C38" s="21">
        <v>19</v>
      </c>
      <c r="D38" s="68">
        <v>2</v>
      </c>
      <c r="E38" s="68"/>
      <c r="F38" s="68">
        <v>17</v>
      </c>
      <c r="G38" s="68">
        <v>10</v>
      </c>
      <c r="H38" s="68">
        <v>2</v>
      </c>
      <c r="I38" s="68"/>
      <c r="J38" s="68"/>
      <c r="K38" s="68"/>
      <c r="L38" s="68">
        <v>1</v>
      </c>
      <c r="M38" s="80"/>
      <c r="N38" s="68">
        <v>13</v>
      </c>
      <c r="O38" s="21">
        <v>3</v>
      </c>
      <c r="P38" s="41"/>
      <c r="Q38" s="2"/>
      <c r="R38" s="2"/>
      <c r="S38" s="2"/>
      <c r="T38" s="2"/>
    </row>
    <row r="39" spans="1:20">
      <c r="A39" s="24" t="s">
        <v>85</v>
      </c>
      <c r="B39" s="26" t="s">
        <v>106</v>
      </c>
      <c r="C39" s="21">
        <v>23</v>
      </c>
      <c r="D39" s="68">
        <v>2</v>
      </c>
      <c r="E39" s="68"/>
      <c r="F39" s="68">
        <v>20</v>
      </c>
      <c r="G39" s="68">
        <v>25</v>
      </c>
      <c r="H39" s="68">
        <v>5</v>
      </c>
      <c r="I39" s="68"/>
      <c r="J39" s="68"/>
      <c r="K39" s="68"/>
      <c r="L39" s="68"/>
      <c r="M39" s="80"/>
      <c r="N39" s="68">
        <v>17</v>
      </c>
      <c r="O39" s="21">
        <v>2</v>
      </c>
      <c r="P39" s="41"/>
      <c r="Q39" s="2"/>
      <c r="R39" s="2"/>
      <c r="S39" s="2"/>
      <c r="T39" s="2"/>
    </row>
    <row r="40" spans="1:20">
      <c r="A40" s="24" t="s">
        <v>86</v>
      </c>
      <c r="B40" s="26" t="s">
        <v>107</v>
      </c>
      <c r="C40" s="21">
        <v>23</v>
      </c>
      <c r="D40" s="68">
        <v>1</v>
      </c>
      <c r="E40" s="68"/>
      <c r="F40" s="68">
        <v>22</v>
      </c>
      <c r="G40" s="68"/>
      <c r="H40" s="68"/>
      <c r="I40" s="68"/>
      <c r="J40" s="68"/>
      <c r="K40" s="68"/>
      <c r="L40" s="68"/>
      <c r="M40" s="80"/>
      <c r="N40" s="68">
        <v>17</v>
      </c>
      <c r="O40" s="21">
        <v>5</v>
      </c>
      <c r="P40" s="41" t="s">
        <v>396</v>
      </c>
      <c r="Q40" s="2"/>
      <c r="R40" s="2"/>
      <c r="S40" s="2"/>
      <c r="T40" s="2"/>
    </row>
    <row r="41" spans="1:20">
      <c r="A41" s="24" t="s">
        <v>87</v>
      </c>
      <c r="B41" s="26" t="s">
        <v>97</v>
      </c>
      <c r="C41" s="21">
        <v>25</v>
      </c>
      <c r="D41" s="68">
        <v>2</v>
      </c>
      <c r="E41" s="68"/>
      <c r="F41" s="68">
        <v>22</v>
      </c>
      <c r="G41" s="68">
        <v>28</v>
      </c>
      <c r="H41" s="68">
        <v>4</v>
      </c>
      <c r="I41" s="68">
        <v>4</v>
      </c>
      <c r="J41" s="68"/>
      <c r="K41" s="68"/>
      <c r="L41" s="68">
        <v>1</v>
      </c>
      <c r="M41" s="80"/>
      <c r="N41" s="68">
        <v>16</v>
      </c>
      <c r="O41" s="21">
        <v>5</v>
      </c>
      <c r="P41" s="41" t="s">
        <v>397</v>
      </c>
      <c r="Q41" s="2"/>
      <c r="R41" s="2"/>
      <c r="S41" s="2"/>
      <c r="T41" s="2"/>
    </row>
    <row r="42" spans="1:20">
      <c r="A42" s="24" t="s">
        <v>88</v>
      </c>
      <c r="B42" s="26" t="s">
        <v>96</v>
      </c>
      <c r="C42" s="21">
        <v>18</v>
      </c>
      <c r="D42" s="68"/>
      <c r="E42" s="68"/>
      <c r="F42" s="68">
        <v>18</v>
      </c>
      <c r="G42" s="68">
        <v>10</v>
      </c>
      <c r="H42" s="68">
        <v>2</v>
      </c>
      <c r="I42" s="68"/>
      <c r="J42" s="68"/>
      <c r="K42" s="68"/>
      <c r="L42" s="68"/>
      <c r="M42" s="80"/>
      <c r="N42" s="68">
        <v>12</v>
      </c>
      <c r="O42" s="21">
        <v>6</v>
      </c>
      <c r="P42" s="41"/>
      <c r="Q42" s="2"/>
      <c r="R42" s="2"/>
      <c r="S42" s="2"/>
      <c r="T42" s="2"/>
    </row>
    <row r="43" spans="1:20">
      <c r="A43" s="24" t="s">
        <v>89</v>
      </c>
      <c r="B43" s="26" t="s">
        <v>100</v>
      </c>
      <c r="C43" s="21">
        <v>5</v>
      </c>
      <c r="D43" s="68">
        <v>1</v>
      </c>
      <c r="E43" s="68"/>
      <c r="F43" s="68">
        <v>4</v>
      </c>
      <c r="G43" s="68"/>
      <c r="H43" s="68"/>
      <c r="I43" s="68"/>
      <c r="J43" s="68"/>
      <c r="K43" s="68"/>
      <c r="L43" s="68"/>
      <c r="M43" s="80"/>
      <c r="N43" s="68">
        <v>3</v>
      </c>
      <c r="O43" s="21"/>
      <c r="P43" s="41"/>
      <c r="Q43" s="2"/>
      <c r="R43" s="2"/>
      <c r="S43" s="2"/>
      <c r="T43" s="2"/>
    </row>
    <row r="44" spans="1:20">
      <c r="A44" s="24" t="s">
        <v>75</v>
      </c>
      <c r="B44" s="25" t="s">
        <v>101</v>
      </c>
      <c r="C44" s="21">
        <v>26</v>
      </c>
      <c r="D44" s="68">
        <v>2</v>
      </c>
      <c r="E44" s="68"/>
      <c r="F44" s="68">
        <v>24</v>
      </c>
      <c r="G44" s="68">
        <v>25</v>
      </c>
      <c r="H44" s="68">
        <v>7</v>
      </c>
      <c r="I44" s="68"/>
      <c r="J44" s="68"/>
      <c r="K44" s="68"/>
      <c r="L44" s="68">
        <v>1</v>
      </c>
      <c r="M44" s="80"/>
      <c r="N44" s="68">
        <v>20</v>
      </c>
      <c r="O44" s="21">
        <v>4</v>
      </c>
      <c r="P44" s="41" t="s">
        <v>398</v>
      </c>
      <c r="Q44" s="2"/>
      <c r="R44" s="2"/>
      <c r="S44" s="2"/>
      <c r="T44" s="2"/>
    </row>
    <row r="45" spans="1:20">
      <c r="A45" s="24" t="s">
        <v>90</v>
      </c>
      <c r="B45" s="26" t="s">
        <v>107</v>
      </c>
      <c r="C45" s="21">
        <v>17</v>
      </c>
      <c r="D45" s="68"/>
      <c r="E45" s="68"/>
      <c r="F45" s="68">
        <v>17</v>
      </c>
      <c r="G45" s="68"/>
      <c r="H45" s="68"/>
      <c r="I45" s="68"/>
      <c r="J45" s="68"/>
      <c r="K45" s="68"/>
      <c r="L45" s="68"/>
      <c r="M45" s="80"/>
      <c r="N45" s="68">
        <v>11</v>
      </c>
      <c r="O45" s="21">
        <v>5</v>
      </c>
      <c r="P45" s="41"/>
      <c r="Q45" s="2"/>
      <c r="R45" s="2"/>
      <c r="S45" s="2"/>
      <c r="T45" s="2"/>
    </row>
    <row r="46" spans="1:20">
      <c r="A46" s="24" t="s">
        <v>91</v>
      </c>
      <c r="B46" s="26" t="s">
        <v>106</v>
      </c>
      <c r="C46" s="21">
        <v>20</v>
      </c>
      <c r="D46" s="68">
        <v>2</v>
      </c>
      <c r="E46" s="68"/>
      <c r="F46" s="68">
        <v>18</v>
      </c>
      <c r="G46" s="68">
        <v>20</v>
      </c>
      <c r="H46" s="68">
        <v>4</v>
      </c>
      <c r="I46" s="68"/>
      <c r="J46" s="68"/>
      <c r="K46" s="68"/>
      <c r="L46" s="68"/>
      <c r="M46" s="80"/>
      <c r="N46" s="68">
        <v>13</v>
      </c>
      <c r="O46" s="21">
        <v>4</v>
      </c>
      <c r="P46" s="41" t="s">
        <v>383</v>
      </c>
      <c r="Q46" s="2"/>
      <c r="R46" s="2"/>
      <c r="S46" s="2"/>
      <c r="T46" s="2"/>
    </row>
    <row r="47" spans="1:20">
      <c r="H47" s="70">
        <f>SUM(H2:H46)</f>
        <v>45</v>
      </c>
      <c r="L47" s="70">
        <f>SUM(L2:L46)</f>
        <v>26</v>
      </c>
    </row>
    <row r="48" spans="1:20">
      <c r="A48" s="65" t="s">
        <v>271</v>
      </c>
    </row>
    <row r="49" spans="2:16">
      <c r="B49" s="86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2" bestFit="1" customWidth="1"/>
    <col min="36" max="36" width="8.09765625" style="42" bestFit="1" customWidth="1"/>
  </cols>
  <sheetData>
    <row r="1" spans="1:36">
      <c r="A1" s="11"/>
      <c r="B1" s="11"/>
      <c r="C1" s="568" t="s">
        <v>120</v>
      </c>
      <c r="D1" s="568"/>
      <c r="E1" s="568"/>
      <c r="F1" s="566" t="s">
        <v>41</v>
      </c>
      <c r="G1" s="566"/>
      <c r="H1" s="566"/>
      <c r="I1" s="566"/>
      <c r="J1" s="566"/>
      <c r="K1" s="565" t="s">
        <v>19</v>
      </c>
      <c r="L1" s="565"/>
      <c r="M1" s="566" t="s">
        <v>41</v>
      </c>
      <c r="N1" s="566"/>
      <c r="O1" s="566"/>
      <c r="P1" s="566"/>
      <c r="Q1" s="566"/>
      <c r="R1" s="565" t="s">
        <v>19</v>
      </c>
      <c r="S1" s="565"/>
      <c r="T1" s="566" t="s">
        <v>41</v>
      </c>
      <c r="U1" s="567"/>
      <c r="V1" s="567"/>
      <c r="W1" s="565" t="s">
        <v>19</v>
      </c>
      <c r="X1" s="565"/>
      <c r="Y1" s="566" t="s">
        <v>41</v>
      </c>
      <c r="Z1" s="567"/>
      <c r="AA1" s="567"/>
      <c r="AB1" s="567"/>
      <c r="AC1" s="567"/>
      <c r="AD1" s="567"/>
      <c r="AE1" s="567"/>
      <c r="AF1" s="567"/>
      <c r="AG1" s="567"/>
      <c r="AH1" s="559" t="s">
        <v>310</v>
      </c>
      <c r="AI1" s="560"/>
      <c r="AJ1" s="561"/>
    </row>
    <row r="2" spans="1:36">
      <c r="A2" s="13" t="s">
        <v>44</v>
      </c>
      <c r="B2" s="75" t="s">
        <v>52</v>
      </c>
      <c r="C2" s="14" t="s">
        <v>8</v>
      </c>
      <c r="D2" s="14" t="s">
        <v>20</v>
      </c>
      <c r="E2" s="14" t="s">
        <v>113</v>
      </c>
      <c r="F2" s="15" t="s">
        <v>114</v>
      </c>
      <c r="G2" s="15" t="s">
        <v>29</v>
      </c>
      <c r="H2" s="15" t="s">
        <v>25</v>
      </c>
      <c r="I2" s="15" t="s">
        <v>115</v>
      </c>
      <c r="J2" s="15" t="s">
        <v>23</v>
      </c>
      <c r="K2" s="16" t="s">
        <v>29</v>
      </c>
      <c r="L2" s="16" t="s">
        <v>116</v>
      </c>
      <c r="M2" s="17" t="s">
        <v>28</v>
      </c>
      <c r="N2" s="17" t="s">
        <v>24</v>
      </c>
      <c r="O2" s="17" t="s">
        <v>30</v>
      </c>
      <c r="P2" s="18" t="s">
        <v>117</v>
      </c>
      <c r="Q2" s="18" t="s">
        <v>27</v>
      </c>
      <c r="R2" s="16" t="s">
        <v>32</v>
      </c>
      <c r="S2" s="16" t="s">
        <v>32</v>
      </c>
      <c r="T2" s="18" t="s">
        <v>118</v>
      </c>
      <c r="U2" s="18" t="s">
        <v>118</v>
      </c>
      <c r="V2" s="18" t="s">
        <v>23</v>
      </c>
      <c r="W2" s="16" t="s">
        <v>116</v>
      </c>
      <c r="X2" s="16" t="s">
        <v>29</v>
      </c>
      <c r="Y2" s="19" t="s">
        <v>115</v>
      </c>
      <c r="Z2" s="19" t="s">
        <v>30</v>
      </c>
      <c r="AA2" s="19" t="s">
        <v>114</v>
      </c>
      <c r="AB2" s="19" t="s">
        <v>29</v>
      </c>
      <c r="AC2" s="19" t="s">
        <v>24</v>
      </c>
      <c r="AD2" s="19" t="s">
        <v>25</v>
      </c>
      <c r="AE2" s="19" t="s">
        <v>117</v>
      </c>
      <c r="AF2" s="19" t="s">
        <v>119</v>
      </c>
      <c r="AG2" s="19" t="s">
        <v>28</v>
      </c>
      <c r="AH2" s="12" t="s">
        <v>127</v>
      </c>
      <c r="AI2" s="12" t="s">
        <v>168</v>
      </c>
      <c r="AJ2" s="12" t="s">
        <v>169</v>
      </c>
    </row>
    <row r="3" spans="1:36">
      <c r="A3" s="9" t="s">
        <v>55</v>
      </c>
      <c r="B3" s="76" t="s">
        <v>92</v>
      </c>
      <c r="C3" s="21">
        <v>20</v>
      </c>
      <c r="D3" s="21">
        <v>20</v>
      </c>
      <c r="E3" s="27">
        <v>40</v>
      </c>
      <c r="F3" s="50"/>
      <c r="G3" s="50"/>
      <c r="H3" s="21">
        <v>40</v>
      </c>
      <c r="I3" s="21">
        <v>58</v>
      </c>
      <c r="J3" s="21">
        <v>40</v>
      </c>
      <c r="K3" s="61">
        <v>24</v>
      </c>
      <c r="L3" s="51"/>
      <c r="M3" s="21">
        <v>40</v>
      </c>
      <c r="N3" s="21">
        <v>65</v>
      </c>
      <c r="O3" s="21">
        <v>52</v>
      </c>
      <c r="P3" s="53"/>
      <c r="Q3" s="21">
        <v>52</v>
      </c>
      <c r="R3" s="21">
        <v>40</v>
      </c>
      <c r="S3" s="53"/>
      <c r="T3" s="21">
        <v>34</v>
      </c>
      <c r="U3" s="21">
        <v>59</v>
      </c>
      <c r="V3" s="53"/>
      <c r="W3" s="21">
        <v>53</v>
      </c>
      <c r="X3" s="21">
        <v>31</v>
      </c>
      <c r="Y3" s="21">
        <v>57</v>
      </c>
      <c r="Z3" s="21">
        <v>32</v>
      </c>
      <c r="AA3" s="21">
        <v>73</v>
      </c>
      <c r="AB3" s="21">
        <v>34</v>
      </c>
      <c r="AC3" s="21">
        <v>54</v>
      </c>
      <c r="AD3" s="53"/>
      <c r="AE3" s="21">
        <v>54</v>
      </c>
      <c r="AF3" s="21">
        <v>40</v>
      </c>
      <c r="AG3" s="21">
        <v>80</v>
      </c>
      <c r="AH3" s="21">
        <f>SUM(C3:AG3)</f>
        <v>1092</v>
      </c>
      <c r="AI3" s="21">
        <f>SUM(G3:J3,M3:Q3,T3:V3,Y3:AG3)</f>
        <v>864</v>
      </c>
      <c r="AJ3" s="21">
        <f>SUM(K3:L3,R3:S3,W3:X3)</f>
        <v>148</v>
      </c>
    </row>
    <row r="4" spans="1:36">
      <c r="A4" s="66" t="s">
        <v>269</v>
      </c>
      <c r="B4" s="77" t="s">
        <v>106</v>
      </c>
      <c r="C4" s="562" t="s">
        <v>272</v>
      </c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62"/>
      <c r="T4" s="562"/>
      <c r="U4" s="562"/>
      <c r="V4" s="562"/>
      <c r="W4" s="562"/>
      <c r="X4" s="562"/>
      <c r="Y4" s="21">
        <v>80</v>
      </c>
      <c r="Z4" s="43"/>
      <c r="AA4" s="21">
        <v>19</v>
      </c>
      <c r="AB4" s="43"/>
      <c r="AC4" s="43"/>
      <c r="AD4" s="43"/>
      <c r="AE4" s="43"/>
      <c r="AF4" s="43"/>
      <c r="AG4" s="43"/>
      <c r="AH4" s="21">
        <f>SUM(C4:AG4)</f>
        <v>99</v>
      </c>
      <c r="AI4" s="21">
        <f>SUM(Y4:AG4)</f>
        <v>99</v>
      </c>
      <c r="AJ4" s="21">
        <v>0</v>
      </c>
    </row>
    <row r="5" spans="1:36">
      <c r="A5" s="9" t="s">
        <v>56</v>
      </c>
      <c r="B5" s="76" t="s">
        <v>93</v>
      </c>
      <c r="C5" s="21">
        <v>49</v>
      </c>
      <c r="D5" s="21">
        <v>40</v>
      </c>
      <c r="E5" s="21">
        <v>20</v>
      </c>
      <c r="F5" s="50"/>
      <c r="G5" s="21">
        <v>10</v>
      </c>
      <c r="H5" s="50"/>
      <c r="I5" s="21">
        <v>17</v>
      </c>
      <c r="J5" s="50"/>
      <c r="K5" s="21">
        <v>53</v>
      </c>
      <c r="L5" s="53"/>
      <c r="M5" s="21">
        <v>14</v>
      </c>
      <c r="N5" s="21">
        <v>11</v>
      </c>
      <c r="O5" s="64" t="s">
        <v>203</v>
      </c>
      <c r="P5" s="21">
        <v>16</v>
      </c>
      <c r="Q5" s="21">
        <v>9</v>
      </c>
      <c r="R5" s="53"/>
      <c r="S5" s="21">
        <v>20</v>
      </c>
      <c r="T5" s="53"/>
      <c r="U5" s="53"/>
      <c r="V5" s="21">
        <v>80</v>
      </c>
      <c r="W5" s="21">
        <v>8</v>
      </c>
      <c r="X5" s="21">
        <v>5</v>
      </c>
      <c r="Y5" s="53"/>
      <c r="Z5" s="21">
        <v>25</v>
      </c>
      <c r="AA5" s="53"/>
      <c r="AB5" s="21">
        <v>8</v>
      </c>
      <c r="AC5" s="53"/>
      <c r="AD5" s="53"/>
      <c r="AE5" s="21">
        <v>57</v>
      </c>
      <c r="AF5" s="53"/>
      <c r="AG5" s="53"/>
      <c r="AH5" s="21">
        <f>SUM(C5:AG5)</f>
        <v>442</v>
      </c>
      <c r="AI5" s="21">
        <f>SUM(F5:J5,M5:Q5,T5:V5,Y5:AG5)</f>
        <v>247</v>
      </c>
      <c r="AJ5" s="21">
        <f t="shared" ref="AJ5:AJ47" si="0">SUM(K5:L5,R5:S5,W5:X5)</f>
        <v>86</v>
      </c>
    </row>
    <row r="6" spans="1:36">
      <c r="A6" s="9" t="s">
        <v>57</v>
      </c>
      <c r="B6" s="76" t="s">
        <v>94</v>
      </c>
      <c r="C6" s="21">
        <v>40</v>
      </c>
      <c r="D6" s="21">
        <v>40</v>
      </c>
      <c r="E6" s="50"/>
      <c r="F6" s="50"/>
      <c r="G6" s="21">
        <v>67</v>
      </c>
      <c r="H6" s="21">
        <v>6</v>
      </c>
      <c r="I6" s="50"/>
      <c r="J6" s="21">
        <v>29</v>
      </c>
      <c r="K6" s="50"/>
      <c r="L6" s="21">
        <v>19</v>
      </c>
      <c r="M6" s="51" t="s">
        <v>197</v>
      </c>
      <c r="N6" s="21">
        <v>80</v>
      </c>
      <c r="O6" s="51"/>
      <c r="P6" s="51"/>
      <c r="Q6" s="51"/>
      <c r="R6" s="53"/>
      <c r="S6" s="53"/>
      <c r="T6" s="53"/>
      <c r="U6" s="21">
        <v>27</v>
      </c>
      <c r="V6" s="21">
        <v>73</v>
      </c>
      <c r="W6" s="21">
        <v>15</v>
      </c>
      <c r="X6" s="53"/>
      <c r="Y6" s="21">
        <v>48</v>
      </c>
      <c r="Z6" s="21">
        <v>72</v>
      </c>
      <c r="AA6" s="49">
        <v>70</v>
      </c>
      <c r="AB6" s="21">
        <v>80</v>
      </c>
      <c r="AC6" s="21">
        <v>80</v>
      </c>
      <c r="AD6" s="51" t="s">
        <v>197</v>
      </c>
      <c r="AE6" s="53"/>
      <c r="AF6" s="21">
        <v>58</v>
      </c>
      <c r="AG6" s="21">
        <v>80</v>
      </c>
      <c r="AH6" s="21">
        <f t="shared" ref="AH6:AH47" si="1">SUM(C6:AG6)</f>
        <v>884</v>
      </c>
      <c r="AI6" s="21">
        <f>SUM(F6:J6,M6:Q6,T6:V6,Y6:AG6)</f>
        <v>770</v>
      </c>
      <c r="AJ6" s="21">
        <f t="shared" si="0"/>
        <v>34</v>
      </c>
    </row>
    <row r="7" spans="1:36">
      <c r="A7" s="9" t="s">
        <v>58</v>
      </c>
      <c r="B7" s="76" t="s">
        <v>93</v>
      </c>
      <c r="C7" s="21">
        <v>40</v>
      </c>
      <c r="D7" s="51"/>
      <c r="E7" s="51"/>
      <c r="F7" s="51"/>
      <c r="G7" s="21">
        <v>75</v>
      </c>
      <c r="H7" s="21">
        <v>80</v>
      </c>
      <c r="I7" s="52">
        <v>70</v>
      </c>
      <c r="J7" s="21">
        <v>59</v>
      </c>
      <c r="K7" s="52">
        <v>70</v>
      </c>
      <c r="L7" s="21">
        <v>40</v>
      </c>
      <c r="M7" s="53"/>
      <c r="N7" s="79" t="s">
        <v>202</v>
      </c>
      <c r="O7" s="79" t="s">
        <v>202</v>
      </c>
      <c r="P7" s="79" t="s">
        <v>202</v>
      </c>
      <c r="Q7" s="21">
        <v>80</v>
      </c>
      <c r="R7" s="49">
        <v>62</v>
      </c>
      <c r="S7" s="53"/>
      <c r="T7" s="21">
        <v>80</v>
      </c>
      <c r="U7" s="49">
        <v>70</v>
      </c>
      <c r="V7" s="51"/>
      <c r="W7" s="21">
        <v>80</v>
      </c>
      <c r="X7" s="21">
        <v>80</v>
      </c>
      <c r="Y7" s="21">
        <v>80</v>
      </c>
      <c r="Z7" s="21">
        <v>80</v>
      </c>
      <c r="AA7" s="79" t="s">
        <v>202</v>
      </c>
      <c r="AB7" s="49">
        <v>76</v>
      </c>
      <c r="AC7" s="61">
        <v>29</v>
      </c>
      <c r="AD7" s="74"/>
      <c r="AE7" s="74"/>
      <c r="AF7" s="21">
        <v>79</v>
      </c>
      <c r="AG7" s="21">
        <v>80</v>
      </c>
      <c r="AH7" s="21">
        <f t="shared" si="1"/>
        <v>1310</v>
      </c>
      <c r="AI7" s="21">
        <f>SUM(F7:J8,M7:Q7,T7:V7,Y7:AG7)</f>
        <v>938</v>
      </c>
      <c r="AJ7" s="21">
        <f t="shared" si="0"/>
        <v>332</v>
      </c>
    </row>
    <row r="8" spans="1:36">
      <c r="A8" s="9" t="s">
        <v>59</v>
      </c>
      <c r="B8" s="76" t="s">
        <v>95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21">
        <v>53</v>
      </c>
      <c r="Z8" s="21">
        <v>55</v>
      </c>
      <c r="AA8" s="21">
        <v>80</v>
      </c>
      <c r="AB8" s="21">
        <v>80</v>
      </c>
      <c r="AC8" s="74"/>
      <c r="AD8" s="21">
        <v>80</v>
      </c>
      <c r="AE8" s="21">
        <v>80</v>
      </c>
      <c r="AF8" s="21">
        <v>80</v>
      </c>
      <c r="AG8" s="21">
        <v>80</v>
      </c>
      <c r="AH8" s="21">
        <f t="shared" si="1"/>
        <v>588</v>
      </c>
      <c r="AI8" s="21">
        <f t="shared" ref="AI8:AI46" si="2">SUM(F8:J8,M8:Q8,T8:V8,Y8:AG8)</f>
        <v>588</v>
      </c>
      <c r="AJ8" s="21">
        <f t="shared" si="0"/>
        <v>0</v>
      </c>
    </row>
    <row r="9" spans="1:36">
      <c r="A9" s="9" t="s">
        <v>60</v>
      </c>
      <c r="B9" s="76" t="s">
        <v>96</v>
      </c>
      <c r="C9" s="51"/>
      <c r="D9" s="21">
        <v>30</v>
      </c>
      <c r="E9" s="21">
        <v>12</v>
      </c>
      <c r="F9" s="50"/>
      <c r="G9" s="50"/>
      <c r="H9" s="21">
        <v>35</v>
      </c>
      <c r="I9" s="21">
        <v>24</v>
      </c>
      <c r="J9" s="50"/>
      <c r="K9" s="51"/>
      <c r="L9" s="51"/>
      <c r="M9" s="51"/>
      <c r="N9" s="21">
        <v>10</v>
      </c>
      <c r="O9" s="51"/>
      <c r="P9" s="21">
        <v>6</v>
      </c>
      <c r="Q9" s="21">
        <v>30</v>
      </c>
      <c r="R9" s="21">
        <v>40</v>
      </c>
      <c r="S9" s="53"/>
      <c r="T9" s="21">
        <v>73</v>
      </c>
      <c r="U9" s="21">
        <v>80</v>
      </c>
      <c r="V9" s="48">
        <v>68</v>
      </c>
      <c r="W9" s="49">
        <v>55</v>
      </c>
      <c r="X9" s="53"/>
      <c r="Y9" s="79" t="s">
        <v>202</v>
      </c>
      <c r="Z9" s="21">
        <v>80</v>
      </c>
      <c r="AA9" s="21">
        <v>40</v>
      </c>
      <c r="AB9" s="21">
        <v>80</v>
      </c>
      <c r="AC9" s="21">
        <v>58</v>
      </c>
      <c r="AD9" s="21">
        <v>57</v>
      </c>
      <c r="AE9" s="74"/>
      <c r="AF9" s="53"/>
      <c r="AG9" s="51"/>
      <c r="AH9" s="21">
        <f t="shared" si="1"/>
        <v>778</v>
      </c>
      <c r="AI9" s="21">
        <f>SUM(F9:J9,M9:Q9,T9:U9,Y9:AG9)</f>
        <v>573</v>
      </c>
      <c r="AJ9" s="21">
        <f t="shared" si="0"/>
        <v>95</v>
      </c>
    </row>
    <row r="10" spans="1:36">
      <c r="A10" s="9" t="s">
        <v>61</v>
      </c>
      <c r="B10" s="76" t="s">
        <v>93</v>
      </c>
      <c r="C10" s="21">
        <v>40</v>
      </c>
      <c r="D10" s="21">
        <v>60</v>
      </c>
      <c r="E10" s="21">
        <v>14</v>
      </c>
      <c r="F10" s="21">
        <v>63</v>
      </c>
      <c r="G10" s="21">
        <v>29</v>
      </c>
      <c r="H10" s="21">
        <v>40</v>
      </c>
      <c r="I10" s="21">
        <v>32</v>
      </c>
      <c r="J10" s="21">
        <v>80</v>
      </c>
      <c r="K10" s="50"/>
      <c r="L10" s="52">
        <v>13</v>
      </c>
      <c r="M10" s="21">
        <v>59</v>
      </c>
      <c r="N10" s="21">
        <v>15</v>
      </c>
      <c r="O10" s="21">
        <v>40</v>
      </c>
      <c r="P10" s="21">
        <v>80</v>
      </c>
      <c r="Q10" s="21">
        <v>30</v>
      </c>
      <c r="R10" s="21">
        <v>23</v>
      </c>
      <c r="S10" s="53"/>
      <c r="T10" s="53"/>
      <c r="U10" s="21">
        <v>3</v>
      </c>
      <c r="V10" s="21">
        <v>19</v>
      </c>
      <c r="W10" s="21">
        <v>30</v>
      </c>
      <c r="X10" s="21">
        <v>75</v>
      </c>
      <c r="Y10" s="21">
        <v>27</v>
      </c>
      <c r="Z10" s="53"/>
      <c r="AA10" s="21">
        <v>7</v>
      </c>
      <c r="AB10" s="21">
        <v>11</v>
      </c>
      <c r="AC10" s="21">
        <v>80</v>
      </c>
      <c r="AD10" s="64" t="s">
        <v>203</v>
      </c>
      <c r="AE10" s="53"/>
      <c r="AF10" s="21">
        <v>40</v>
      </c>
      <c r="AG10" s="64" t="s">
        <v>203</v>
      </c>
      <c r="AH10" s="21">
        <f t="shared" si="1"/>
        <v>910</v>
      </c>
      <c r="AI10" s="21">
        <f t="shared" si="2"/>
        <v>655</v>
      </c>
      <c r="AJ10" s="21">
        <f t="shared" si="0"/>
        <v>141</v>
      </c>
    </row>
    <row r="11" spans="1:36">
      <c r="A11" s="66" t="s">
        <v>224</v>
      </c>
      <c r="B11" s="77" t="s">
        <v>106</v>
      </c>
      <c r="C11" s="563" t="s">
        <v>227</v>
      </c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21">
        <v>80</v>
      </c>
      <c r="P11" s="43"/>
      <c r="Q11" s="43"/>
      <c r="R11" s="43"/>
      <c r="S11" s="43"/>
      <c r="T11" s="43"/>
      <c r="U11" s="43"/>
      <c r="V11" s="43"/>
      <c r="W11" s="43"/>
      <c r="X11" s="43"/>
      <c r="Y11" s="21">
        <v>80</v>
      </c>
      <c r="Z11" s="43"/>
      <c r="AA11" s="43"/>
      <c r="AB11" s="43"/>
      <c r="AC11" s="43"/>
      <c r="AD11" s="43"/>
      <c r="AE11" s="43"/>
      <c r="AF11" s="43"/>
      <c r="AG11" s="43"/>
      <c r="AH11" s="21">
        <f>SUM(C11:AG11)</f>
        <v>160</v>
      </c>
      <c r="AI11" s="21">
        <f>SUM(Y11:AG11,T11:V11,C11:Q11)</f>
        <v>160</v>
      </c>
      <c r="AJ11" s="21">
        <f>SUM(W11:X11)</f>
        <v>0</v>
      </c>
    </row>
    <row r="12" spans="1:36">
      <c r="A12" s="9" t="s">
        <v>62</v>
      </c>
      <c r="B12" s="76" t="s">
        <v>93</v>
      </c>
      <c r="C12" s="21">
        <v>31</v>
      </c>
      <c r="D12" s="21">
        <v>64</v>
      </c>
      <c r="E12" s="21">
        <v>68</v>
      </c>
      <c r="F12" s="21">
        <v>80</v>
      </c>
      <c r="G12" s="51"/>
      <c r="H12" s="51"/>
      <c r="I12" s="51"/>
      <c r="J12" s="51"/>
      <c r="K12" s="51"/>
      <c r="L12" s="51"/>
      <c r="M12" s="51"/>
      <c r="N12" s="51"/>
      <c r="O12" s="21">
        <v>17</v>
      </c>
      <c r="P12" s="21">
        <v>53</v>
      </c>
      <c r="Q12" s="21">
        <v>71</v>
      </c>
      <c r="R12" s="21">
        <v>52</v>
      </c>
      <c r="S12" s="21">
        <v>60</v>
      </c>
      <c r="T12" s="21">
        <v>80</v>
      </c>
      <c r="U12" s="21">
        <v>54</v>
      </c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21">
        <f t="shared" si="1"/>
        <v>630</v>
      </c>
      <c r="AI12" s="21">
        <f t="shared" si="2"/>
        <v>355</v>
      </c>
      <c r="AJ12" s="21">
        <f t="shared" si="0"/>
        <v>112</v>
      </c>
    </row>
    <row r="13" spans="1:36">
      <c r="A13" s="9" t="s">
        <v>63</v>
      </c>
      <c r="B13" s="76" t="s">
        <v>95</v>
      </c>
      <c r="C13" s="51"/>
      <c r="D13" s="21">
        <v>40</v>
      </c>
      <c r="E13" s="21">
        <v>20</v>
      </c>
      <c r="F13" s="21">
        <v>17</v>
      </c>
      <c r="G13" s="50"/>
      <c r="H13" s="21">
        <v>15</v>
      </c>
      <c r="I13" s="51"/>
      <c r="J13" s="51"/>
      <c r="K13" s="50"/>
      <c r="L13" s="53"/>
      <c r="M13" s="21">
        <v>21</v>
      </c>
      <c r="N13" s="21">
        <v>65</v>
      </c>
      <c r="O13" s="21">
        <v>40</v>
      </c>
      <c r="P13" s="51"/>
      <c r="Q13" s="51"/>
      <c r="R13" s="53"/>
      <c r="S13" s="53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21">
        <f t="shared" si="1"/>
        <v>218</v>
      </c>
      <c r="AI13" s="21">
        <f t="shared" si="2"/>
        <v>158</v>
      </c>
      <c r="AJ13" s="21">
        <f t="shared" si="0"/>
        <v>0</v>
      </c>
    </row>
    <row r="14" spans="1:36">
      <c r="A14" s="10" t="s">
        <v>53</v>
      </c>
      <c r="B14" s="78" t="s">
        <v>98</v>
      </c>
      <c r="C14" s="21">
        <v>60</v>
      </c>
      <c r="D14" s="21">
        <v>40</v>
      </c>
      <c r="E14" s="21">
        <v>22</v>
      </c>
      <c r="F14" s="21">
        <v>40</v>
      </c>
      <c r="G14" s="21">
        <v>13</v>
      </c>
      <c r="H14" s="21">
        <v>80</v>
      </c>
      <c r="I14" s="50"/>
      <c r="J14" s="21">
        <v>51</v>
      </c>
      <c r="K14" s="50"/>
      <c r="L14" s="53"/>
      <c r="M14" s="21">
        <v>57</v>
      </c>
      <c r="N14" s="21">
        <v>70</v>
      </c>
      <c r="O14" s="51"/>
      <c r="P14" s="51"/>
      <c r="Q14" s="51"/>
      <c r="R14" s="51"/>
      <c r="S14" s="51"/>
      <c r="T14" s="53"/>
      <c r="U14" s="53"/>
      <c r="V14" s="21">
        <v>7</v>
      </c>
      <c r="W14" s="53"/>
      <c r="X14" s="64" t="s">
        <v>203</v>
      </c>
      <c r="Y14" s="21">
        <v>14</v>
      </c>
      <c r="Z14" s="21">
        <v>8</v>
      </c>
      <c r="AA14" s="21">
        <v>80</v>
      </c>
      <c r="AB14" s="21">
        <v>13</v>
      </c>
      <c r="AC14" s="21">
        <v>32</v>
      </c>
      <c r="AD14" s="53"/>
      <c r="AE14" s="21">
        <v>10</v>
      </c>
      <c r="AF14" s="53"/>
      <c r="AG14" s="53"/>
      <c r="AH14" s="21">
        <f t="shared" si="1"/>
        <v>597</v>
      </c>
      <c r="AI14" s="21">
        <f t="shared" si="2"/>
        <v>475</v>
      </c>
      <c r="AJ14" s="21">
        <f t="shared" si="0"/>
        <v>0</v>
      </c>
    </row>
    <row r="15" spans="1:36">
      <c r="A15" s="9" t="s">
        <v>64</v>
      </c>
      <c r="B15" s="76" t="s">
        <v>97</v>
      </c>
      <c r="C15" s="21">
        <v>40</v>
      </c>
      <c r="D15" s="21">
        <v>40</v>
      </c>
      <c r="E15" s="21">
        <v>40</v>
      </c>
      <c r="F15" s="21">
        <v>12</v>
      </c>
      <c r="G15" s="21">
        <v>51</v>
      </c>
      <c r="H15" s="21">
        <v>35</v>
      </c>
      <c r="I15" s="21">
        <v>76</v>
      </c>
      <c r="J15" s="49">
        <v>59</v>
      </c>
      <c r="K15" s="51"/>
      <c r="L15" s="51"/>
      <c r="M15" s="51"/>
      <c r="N15" s="51"/>
      <c r="O15" s="64" t="s">
        <v>203</v>
      </c>
      <c r="P15" s="21">
        <v>65</v>
      </c>
      <c r="Q15" s="21">
        <v>18</v>
      </c>
      <c r="R15" s="21">
        <v>12</v>
      </c>
      <c r="S15" s="21">
        <v>50</v>
      </c>
      <c r="T15" s="21">
        <v>14</v>
      </c>
      <c r="U15" s="21">
        <v>59</v>
      </c>
      <c r="V15" s="21">
        <v>40</v>
      </c>
      <c r="W15" s="21">
        <v>53</v>
      </c>
      <c r="X15" s="21">
        <v>40</v>
      </c>
      <c r="Y15" s="21">
        <v>32</v>
      </c>
      <c r="Z15" s="21">
        <v>80</v>
      </c>
      <c r="AA15" s="21">
        <v>66</v>
      </c>
      <c r="AB15" s="21">
        <v>77</v>
      </c>
      <c r="AC15" s="21">
        <v>54</v>
      </c>
      <c r="AD15" s="21">
        <v>11</v>
      </c>
      <c r="AE15" s="21">
        <v>54</v>
      </c>
      <c r="AF15" s="21">
        <v>47</v>
      </c>
      <c r="AG15" s="64" t="s">
        <v>203</v>
      </c>
      <c r="AH15" s="21">
        <f t="shared" si="1"/>
        <v>1125</v>
      </c>
      <c r="AI15" s="21">
        <f t="shared" si="2"/>
        <v>850</v>
      </c>
      <c r="AJ15" s="21">
        <f t="shared" si="0"/>
        <v>155</v>
      </c>
    </row>
    <row r="16" spans="1:36">
      <c r="A16" s="9" t="s">
        <v>65</v>
      </c>
      <c r="B16" s="76" t="s">
        <v>93</v>
      </c>
      <c r="C16" s="21">
        <v>60</v>
      </c>
      <c r="D16" s="21">
        <v>60</v>
      </c>
      <c r="E16" s="21">
        <v>80</v>
      </c>
      <c r="F16" s="21">
        <v>80</v>
      </c>
      <c r="G16" s="21">
        <v>70</v>
      </c>
      <c r="H16" s="50"/>
      <c r="I16" s="52">
        <v>53</v>
      </c>
      <c r="J16" s="51"/>
      <c r="K16" s="50"/>
      <c r="L16" s="21">
        <v>40</v>
      </c>
      <c r="M16" s="21">
        <v>66</v>
      </c>
      <c r="N16" s="21">
        <v>78</v>
      </c>
      <c r="O16" s="21">
        <v>80</v>
      </c>
      <c r="P16" s="21">
        <v>42</v>
      </c>
      <c r="Q16" s="21">
        <v>50</v>
      </c>
      <c r="R16" s="53"/>
      <c r="S16" s="48">
        <v>25</v>
      </c>
      <c r="T16" s="53"/>
      <c r="U16" s="21">
        <v>26</v>
      </c>
      <c r="V16" s="51"/>
      <c r="W16" s="51"/>
      <c r="X16" s="51"/>
      <c r="Y16" s="21">
        <v>40</v>
      </c>
      <c r="Z16" s="21">
        <v>58</v>
      </c>
      <c r="AA16" s="21">
        <v>21</v>
      </c>
      <c r="AB16" s="53"/>
      <c r="AC16" s="21">
        <v>51</v>
      </c>
      <c r="AD16" s="53"/>
      <c r="AE16" s="21">
        <v>20</v>
      </c>
      <c r="AF16" s="21">
        <v>12</v>
      </c>
      <c r="AG16" s="21">
        <v>2</v>
      </c>
      <c r="AH16" s="21">
        <f t="shared" si="1"/>
        <v>1014</v>
      </c>
      <c r="AI16" s="21">
        <f t="shared" si="2"/>
        <v>749</v>
      </c>
      <c r="AJ16" s="21">
        <f t="shared" si="0"/>
        <v>65</v>
      </c>
    </row>
    <row r="17" spans="1:36">
      <c r="A17" s="9" t="s">
        <v>66</v>
      </c>
      <c r="B17" s="76" t="s">
        <v>92</v>
      </c>
      <c r="C17" s="21">
        <v>35</v>
      </c>
      <c r="D17" s="21">
        <v>20</v>
      </c>
      <c r="E17" s="50"/>
      <c r="F17" s="21">
        <v>29</v>
      </c>
      <c r="G17" s="21">
        <v>16</v>
      </c>
      <c r="H17" s="21">
        <v>40</v>
      </c>
      <c r="I17" s="50"/>
      <c r="J17" s="50"/>
      <c r="K17" s="50"/>
      <c r="L17" s="53"/>
      <c r="M17" s="51"/>
      <c r="N17" s="21">
        <v>1</v>
      </c>
      <c r="O17" s="64" t="s">
        <v>203</v>
      </c>
      <c r="P17" s="21">
        <v>27</v>
      </c>
      <c r="Q17" s="21">
        <v>28</v>
      </c>
      <c r="R17" s="53"/>
      <c r="S17" s="21">
        <v>32</v>
      </c>
      <c r="T17" s="53"/>
      <c r="U17" s="53"/>
      <c r="V17" s="21">
        <v>40</v>
      </c>
      <c r="W17" s="53"/>
      <c r="X17" s="53"/>
      <c r="Y17" s="64" t="s">
        <v>203</v>
      </c>
      <c r="Z17" s="21">
        <v>48</v>
      </c>
      <c r="AA17" s="21">
        <v>7</v>
      </c>
      <c r="AB17" s="21">
        <v>46</v>
      </c>
      <c r="AC17" s="21">
        <v>26</v>
      </c>
      <c r="AD17" s="21">
        <v>57</v>
      </c>
      <c r="AE17" s="21">
        <v>26</v>
      </c>
      <c r="AF17" s="21">
        <v>40</v>
      </c>
      <c r="AG17" s="81" t="s">
        <v>203</v>
      </c>
      <c r="AH17" s="21">
        <f t="shared" si="1"/>
        <v>518</v>
      </c>
      <c r="AI17" s="21">
        <f t="shared" si="2"/>
        <v>431</v>
      </c>
      <c r="AJ17" s="21">
        <f t="shared" si="0"/>
        <v>32</v>
      </c>
    </row>
    <row r="18" spans="1:36">
      <c r="A18" s="9" t="s">
        <v>67</v>
      </c>
      <c r="B18" s="76" t="s">
        <v>92</v>
      </c>
      <c r="C18" s="50"/>
      <c r="D18" s="21">
        <v>20</v>
      </c>
      <c r="E18" s="50"/>
      <c r="F18" s="50"/>
      <c r="G18" s="50"/>
      <c r="H18" s="50"/>
      <c r="I18" s="21">
        <v>27</v>
      </c>
      <c r="J18" s="50"/>
      <c r="K18" s="21">
        <v>27</v>
      </c>
      <c r="L18" s="21">
        <v>23</v>
      </c>
      <c r="M18" s="53"/>
      <c r="N18" s="21">
        <v>15</v>
      </c>
      <c r="O18" s="53"/>
      <c r="P18" s="53"/>
      <c r="Q18" s="21">
        <v>28</v>
      </c>
      <c r="R18" s="53"/>
      <c r="S18" s="21">
        <v>40</v>
      </c>
      <c r="T18" s="49">
        <v>42</v>
      </c>
      <c r="U18" s="53"/>
      <c r="V18" s="21">
        <v>40</v>
      </c>
      <c r="W18" s="51"/>
      <c r="X18" s="53"/>
      <c r="Y18" s="53"/>
      <c r="Z18" s="21">
        <v>29</v>
      </c>
      <c r="AA18" s="21">
        <v>26</v>
      </c>
      <c r="AB18" s="53"/>
      <c r="AC18" s="51"/>
      <c r="AD18" s="51"/>
      <c r="AE18" s="51"/>
      <c r="AF18" s="51"/>
      <c r="AG18" s="51"/>
      <c r="AH18" s="21">
        <f t="shared" si="1"/>
        <v>317</v>
      </c>
      <c r="AI18" s="21">
        <f t="shared" si="2"/>
        <v>207</v>
      </c>
      <c r="AJ18" s="21">
        <f t="shared" si="0"/>
        <v>90</v>
      </c>
    </row>
    <row r="19" spans="1:36">
      <c r="A19" s="9" t="s">
        <v>68</v>
      </c>
      <c r="B19" s="76" t="s">
        <v>93</v>
      </c>
      <c r="C19" s="52">
        <v>30</v>
      </c>
      <c r="D19" s="21">
        <v>40</v>
      </c>
      <c r="E19" s="21">
        <v>42</v>
      </c>
      <c r="F19" s="21">
        <v>8</v>
      </c>
      <c r="G19" s="50"/>
      <c r="H19" s="21">
        <v>40</v>
      </c>
      <c r="I19" s="50"/>
      <c r="J19" s="21">
        <v>21</v>
      </c>
      <c r="K19" s="21">
        <v>27</v>
      </c>
      <c r="L19" s="21">
        <v>80</v>
      </c>
      <c r="M19" s="21">
        <v>80</v>
      </c>
      <c r="N19" s="49">
        <v>61</v>
      </c>
      <c r="O19" s="21">
        <v>63</v>
      </c>
      <c r="P19" s="21">
        <v>65</v>
      </c>
      <c r="Q19" s="53"/>
      <c r="R19" s="21">
        <v>28</v>
      </c>
      <c r="S19" s="49">
        <v>72</v>
      </c>
      <c r="T19" s="21">
        <v>28</v>
      </c>
      <c r="U19" s="53"/>
      <c r="V19" s="21">
        <v>80</v>
      </c>
      <c r="W19" s="21">
        <v>80</v>
      </c>
      <c r="X19" s="21">
        <v>60</v>
      </c>
      <c r="Y19" s="49">
        <v>30</v>
      </c>
      <c r="Z19" s="53"/>
      <c r="AA19" s="21">
        <v>80</v>
      </c>
      <c r="AB19" s="21">
        <v>61</v>
      </c>
      <c r="AC19" s="51"/>
      <c r="AD19" s="21">
        <v>80</v>
      </c>
      <c r="AE19" s="21">
        <v>80</v>
      </c>
      <c r="AF19" s="21">
        <v>68</v>
      </c>
      <c r="AG19" s="21">
        <v>80</v>
      </c>
      <c r="AH19" s="21">
        <f t="shared" si="1"/>
        <v>1384</v>
      </c>
      <c r="AI19" s="21">
        <f t="shared" si="2"/>
        <v>925</v>
      </c>
      <c r="AJ19" s="21">
        <f t="shared" si="0"/>
        <v>347</v>
      </c>
    </row>
    <row r="20" spans="1:36">
      <c r="A20" s="10" t="s">
        <v>54</v>
      </c>
      <c r="B20" s="78" t="s">
        <v>99</v>
      </c>
      <c r="C20" s="21">
        <v>30</v>
      </c>
      <c r="D20" s="21">
        <v>30</v>
      </c>
      <c r="E20" s="21">
        <v>50</v>
      </c>
      <c r="F20" s="21">
        <v>51</v>
      </c>
      <c r="G20" s="21">
        <v>51</v>
      </c>
      <c r="H20" s="21">
        <v>54</v>
      </c>
      <c r="I20" s="50"/>
      <c r="J20" s="21">
        <v>29</v>
      </c>
      <c r="K20" s="21">
        <v>27</v>
      </c>
      <c r="L20" s="21">
        <v>54</v>
      </c>
      <c r="M20" s="51"/>
      <c r="N20" s="51"/>
      <c r="O20" s="51"/>
      <c r="P20" s="21">
        <v>33</v>
      </c>
      <c r="Q20" s="21">
        <v>52</v>
      </c>
      <c r="R20" s="21">
        <v>40</v>
      </c>
      <c r="S20" s="53"/>
      <c r="T20" s="21">
        <v>52</v>
      </c>
      <c r="U20" s="53"/>
      <c r="V20" s="21">
        <v>40</v>
      </c>
      <c r="W20" s="21">
        <v>34</v>
      </c>
      <c r="X20" s="21">
        <v>40</v>
      </c>
      <c r="Y20" s="21">
        <v>31</v>
      </c>
      <c r="Z20" s="21">
        <v>29</v>
      </c>
      <c r="AA20" s="21">
        <v>46</v>
      </c>
      <c r="AB20" s="21">
        <v>32</v>
      </c>
      <c r="AC20" s="21">
        <v>58</v>
      </c>
      <c r="AD20" s="53"/>
      <c r="AE20" s="21">
        <v>40</v>
      </c>
      <c r="AF20" s="49">
        <v>27</v>
      </c>
      <c r="AG20" s="53"/>
      <c r="AH20" s="21">
        <f t="shared" si="1"/>
        <v>930</v>
      </c>
      <c r="AI20" s="21">
        <f t="shared" si="2"/>
        <v>625</v>
      </c>
      <c r="AJ20" s="21">
        <f t="shared" si="0"/>
        <v>195</v>
      </c>
    </row>
    <row r="21" spans="1:36">
      <c r="A21" s="9" t="s">
        <v>69</v>
      </c>
      <c r="B21" s="76" t="s">
        <v>98</v>
      </c>
      <c r="C21" s="21">
        <v>60</v>
      </c>
      <c r="D21" s="21">
        <v>40</v>
      </c>
      <c r="E21" s="21">
        <v>80</v>
      </c>
      <c r="F21" s="21">
        <v>40</v>
      </c>
      <c r="G21" s="21">
        <v>80</v>
      </c>
      <c r="H21" s="51"/>
      <c r="I21" s="21">
        <v>40</v>
      </c>
      <c r="J21" s="21">
        <v>80</v>
      </c>
      <c r="K21" s="21">
        <v>80</v>
      </c>
      <c r="L21" s="21">
        <v>80</v>
      </c>
      <c r="M21" s="21">
        <v>51</v>
      </c>
      <c r="N21" s="51"/>
      <c r="O21" s="51"/>
      <c r="P21" s="21">
        <v>74</v>
      </c>
      <c r="Q21" s="21">
        <v>80</v>
      </c>
      <c r="R21" s="21">
        <v>61</v>
      </c>
      <c r="S21" s="49">
        <v>30</v>
      </c>
      <c r="T21" s="53"/>
      <c r="U21" s="21">
        <v>80</v>
      </c>
      <c r="V21" s="21">
        <v>80</v>
      </c>
      <c r="W21" s="21">
        <v>80</v>
      </c>
      <c r="X21" s="53"/>
      <c r="Y21" s="79" t="s">
        <v>202</v>
      </c>
      <c r="Z21" s="21">
        <v>80</v>
      </c>
      <c r="AA21" s="79" t="s">
        <v>202</v>
      </c>
      <c r="AB21" s="21">
        <v>80</v>
      </c>
      <c r="AC21" s="53"/>
      <c r="AD21" s="21">
        <v>80</v>
      </c>
      <c r="AE21" s="21">
        <v>35</v>
      </c>
      <c r="AF21" s="51"/>
      <c r="AG21" s="21">
        <v>80</v>
      </c>
      <c r="AH21" s="21">
        <f t="shared" si="1"/>
        <v>1471</v>
      </c>
      <c r="AI21" s="21">
        <f>SUM(F21:J21,M21:Q21,T21:U21,Y21:AG21)</f>
        <v>880</v>
      </c>
      <c r="AJ21" s="21">
        <f t="shared" si="0"/>
        <v>331</v>
      </c>
    </row>
    <row r="22" spans="1:36">
      <c r="A22" s="9" t="s">
        <v>70</v>
      </c>
      <c r="B22" s="76" t="s">
        <v>95</v>
      </c>
      <c r="C22" s="21">
        <v>60</v>
      </c>
      <c r="D22" s="21">
        <v>40</v>
      </c>
      <c r="E22" s="21">
        <v>80</v>
      </c>
      <c r="F22" s="21">
        <v>80</v>
      </c>
      <c r="G22" s="21">
        <v>80</v>
      </c>
      <c r="H22" s="52">
        <v>55</v>
      </c>
      <c r="I22" s="21">
        <v>80</v>
      </c>
      <c r="J22" s="21">
        <v>80</v>
      </c>
      <c r="K22" s="21">
        <v>80</v>
      </c>
      <c r="L22" s="21">
        <v>57</v>
      </c>
      <c r="M22" s="53"/>
      <c r="N22" s="79" t="s">
        <v>202</v>
      </c>
      <c r="O22" s="79" t="s">
        <v>202</v>
      </c>
      <c r="P22" s="79" t="s">
        <v>202</v>
      </c>
      <c r="Q22" s="49">
        <v>70</v>
      </c>
      <c r="R22" s="21">
        <v>80</v>
      </c>
      <c r="S22" s="53"/>
      <c r="T22" s="21">
        <v>80</v>
      </c>
      <c r="U22" s="21">
        <v>80</v>
      </c>
      <c r="V22" s="21">
        <v>80</v>
      </c>
      <c r="W22" s="21">
        <v>80</v>
      </c>
      <c r="X22" s="53"/>
      <c r="Y22" s="79" t="s">
        <v>202</v>
      </c>
      <c r="Z22" s="53"/>
      <c r="AA22" s="79" t="s">
        <v>202</v>
      </c>
      <c r="AB22" s="53"/>
      <c r="AC22" s="21">
        <v>65</v>
      </c>
      <c r="AD22" s="21">
        <v>80</v>
      </c>
      <c r="AE22" s="51"/>
      <c r="AF22" s="51"/>
      <c r="AG22" s="51"/>
      <c r="AH22" s="21">
        <f t="shared" si="1"/>
        <v>1307</v>
      </c>
      <c r="AI22" s="21">
        <f t="shared" si="2"/>
        <v>830</v>
      </c>
      <c r="AJ22" s="21">
        <f t="shared" si="0"/>
        <v>297</v>
      </c>
    </row>
    <row r="23" spans="1:36">
      <c r="A23" s="9" t="s">
        <v>71</v>
      </c>
      <c r="B23" s="76" t="s">
        <v>99</v>
      </c>
      <c r="C23" s="21">
        <v>30</v>
      </c>
      <c r="D23" s="21">
        <v>30</v>
      </c>
      <c r="E23" s="21">
        <v>30</v>
      </c>
      <c r="F23" s="21">
        <v>29</v>
      </c>
      <c r="G23" s="21">
        <v>29</v>
      </c>
      <c r="H23" s="53"/>
      <c r="I23" s="21">
        <v>62</v>
      </c>
      <c r="J23" s="21">
        <v>51</v>
      </c>
      <c r="K23" s="21">
        <v>53</v>
      </c>
      <c r="L23" s="53"/>
      <c r="M23" s="21">
        <v>29</v>
      </c>
      <c r="N23" s="79" t="s">
        <v>202</v>
      </c>
      <c r="O23" s="79" t="s">
        <v>202</v>
      </c>
      <c r="P23" s="79" t="s">
        <v>202</v>
      </c>
      <c r="Q23" s="21">
        <v>28</v>
      </c>
      <c r="R23" s="21">
        <v>40</v>
      </c>
      <c r="S23" s="21">
        <v>50</v>
      </c>
      <c r="T23" s="53"/>
      <c r="U23" s="21">
        <v>54</v>
      </c>
      <c r="V23" s="21">
        <v>40</v>
      </c>
      <c r="W23" s="53"/>
      <c r="X23" s="21">
        <v>40</v>
      </c>
      <c r="Y23" s="79" t="s">
        <v>202</v>
      </c>
      <c r="Z23" s="53"/>
      <c r="AA23" s="79" t="s">
        <v>202</v>
      </c>
      <c r="AB23" s="53"/>
      <c r="AC23" s="53"/>
      <c r="AD23" s="21">
        <v>51</v>
      </c>
      <c r="AE23" s="21">
        <v>40</v>
      </c>
      <c r="AF23" s="53"/>
      <c r="AG23" s="21">
        <v>47</v>
      </c>
      <c r="AH23" s="21">
        <f t="shared" si="1"/>
        <v>733</v>
      </c>
      <c r="AI23" s="21">
        <f t="shared" si="2"/>
        <v>460</v>
      </c>
      <c r="AJ23" s="21">
        <f t="shared" si="0"/>
        <v>183</v>
      </c>
    </row>
    <row r="24" spans="1:36">
      <c r="A24" s="9" t="s">
        <v>175</v>
      </c>
      <c r="B24" s="76" t="s">
        <v>162</v>
      </c>
      <c r="C24" s="564" t="s">
        <v>173</v>
      </c>
      <c r="D24" s="564"/>
      <c r="E24" s="564"/>
      <c r="F24" s="564"/>
      <c r="G24" s="53"/>
      <c r="H24" s="21">
        <v>80</v>
      </c>
      <c r="I24" s="21">
        <v>80</v>
      </c>
      <c r="J24" s="21">
        <v>80</v>
      </c>
      <c r="K24" s="21">
        <v>80</v>
      </c>
      <c r="L24" s="21">
        <v>80</v>
      </c>
      <c r="M24" s="21">
        <v>80</v>
      </c>
      <c r="N24" s="21">
        <v>80</v>
      </c>
      <c r="O24" s="21">
        <v>80</v>
      </c>
      <c r="P24" s="21">
        <v>80</v>
      </c>
      <c r="Q24" s="21">
        <v>80</v>
      </c>
      <c r="R24" s="53"/>
      <c r="S24" s="49">
        <v>70</v>
      </c>
      <c r="T24" s="51"/>
      <c r="U24" s="51"/>
      <c r="V24" s="21">
        <v>40</v>
      </c>
      <c r="W24" s="21">
        <v>80</v>
      </c>
      <c r="X24" s="21">
        <v>80</v>
      </c>
      <c r="Y24" s="21">
        <v>80</v>
      </c>
      <c r="Z24" s="21">
        <v>38</v>
      </c>
      <c r="AA24" s="51"/>
      <c r="AB24" s="51"/>
      <c r="AC24" s="51"/>
      <c r="AD24" s="51"/>
      <c r="AE24" s="21">
        <v>70</v>
      </c>
      <c r="AF24" s="21">
        <v>80</v>
      </c>
      <c r="AG24" s="21">
        <v>80</v>
      </c>
      <c r="AH24" s="21">
        <f t="shared" si="1"/>
        <v>1418</v>
      </c>
      <c r="AI24" s="21">
        <f t="shared" si="2"/>
        <v>1028</v>
      </c>
      <c r="AJ24" s="21">
        <f t="shared" si="0"/>
        <v>390</v>
      </c>
    </row>
    <row r="25" spans="1:36">
      <c r="A25" s="9" t="s">
        <v>72</v>
      </c>
      <c r="B25" s="76" t="s">
        <v>100</v>
      </c>
      <c r="C25" s="21">
        <v>30</v>
      </c>
      <c r="D25" s="21">
        <v>20</v>
      </c>
      <c r="E25" s="21">
        <v>50</v>
      </c>
      <c r="F25" s="21">
        <v>40</v>
      </c>
      <c r="G25" s="53"/>
      <c r="H25" s="21">
        <v>40</v>
      </c>
      <c r="I25" s="50"/>
      <c r="J25" s="50"/>
      <c r="K25" s="50"/>
      <c r="L25" s="53"/>
      <c r="M25" s="53"/>
      <c r="N25" s="21">
        <v>25</v>
      </c>
      <c r="O25" s="53"/>
      <c r="P25" s="53"/>
      <c r="Q25" s="53"/>
      <c r="R25" s="53"/>
      <c r="S25" s="53"/>
      <c r="T25" s="53"/>
      <c r="U25" s="53"/>
      <c r="V25" s="21">
        <v>40</v>
      </c>
      <c r="W25" s="53"/>
      <c r="X25" s="53"/>
      <c r="Y25" s="53"/>
      <c r="Z25" s="53"/>
      <c r="AA25" s="53"/>
      <c r="AB25" s="21">
        <v>16</v>
      </c>
      <c r="AC25" s="21">
        <v>29</v>
      </c>
      <c r="AD25" s="21">
        <v>20</v>
      </c>
      <c r="AE25" s="21">
        <v>54</v>
      </c>
      <c r="AF25" s="21">
        <v>56</v>
      </c>
      <c r="AG25" s="82">
        <v>25</v>
      </c>
      <c r="AH25" s="21">
        <f t="shared" si="1"/>
        <v>445</v>
      </c>
      <c r="AI25" s="21">
        <f t="shared" si="2"/>
        <v>345</v>
      </c>
      <c r="AJ25" s="21">
        <f t="shared" si="0"/>
        <v>0</v>
      </c>
    </row>
    <row r="26" spans="1:36">
      <c r="A26" s="9" t="s">
        <v>73</v>
      </c>
      <c r="B26" s="76" t="s">
        <v>99</v>
      </c>
      <c r="C26" s="21">
        <v>20</v>
      </c>
      <c r="D26" s="21">
        <v>36</v>
      </c>
      <c r="E26" s="50"/>
      <c r="F26" s="50"/>
      <c r="G26" s="53"/>
      <c r="H26" s="21">
        <v>26</v>
      </c>
      <c r="I26" s="21">
        <v>18</v>
      </c>
      <c r="J26" s="50"/>
      <c r="K26" s="50"/>
      <c r="L26" s="21">
        <v>26</v>
      </c>
      <c r="M26" s="21">
        <v>51</v>
      </c>
      <c r="N26" s="21">
        <v>79</v>
      </c>
      <c r="O26" s="21">
        <v>80</v>
      </c>
      <c r="P26" s="21">
        <v>47</v>
      </c>
      <c r="Q26" s="53"/>
      <c r="R26" s="53"/>
      <c r="S26" s="21">
        <v>30</v>
      </c>
      <c r="T26" s="21">
        <v>28</v>
      </c>
      <c r="U26" s="21">
        <v>26</v>
      </c>
      <c r="V26" s="53"/>
      <c r="W26" s="21">
        <v>46</v>
      </c>
      <c r="X26" s="21">
        <v>20</v>
      </c>
      <c r="Y26" s="21">
        <v>49</v>
      </c>
      <c r="Z26" s="21">
        <v>51</v>
      </c>
      <c r="AA26" s="21">
        <v>34</v>
      </c>
      <c r="AB26" s="21">
        <v>48</v>
      </c>
      <c r="AC26" s="21">
        <v>22</v>
      </c>
      <c r="AD26" s="21">
        <v>29</v>
      </c>
      <c r="AE26" s="53"/>
      <c r="AF26" s="21">
        <v>43</v>
      </c>
      <c r="AG26" s="21">
        <v>33</v>
      </c>
      <c r="AH26" s="21">
        <f t="shared" si="1"/>
        <v>842</v>
      </c>
      <c r="AI26" s="21">
        <f t="shared" si="2"/>
        <v>664</v>
      </c>
      <c r="AJ26" s="21">
        <f t="shared" si="0"/>
        <v>122</v>
      </c>
    </row>
    <row r="27" spans="1:36">
      <c r="A27" s="9" t="s">
        <v>74</v>
      </c>
      <c r="B27" s="76" t="s">
        <v>97</v>
      </c>
      <c r="C27" s="51"/>
      <c r="D27" s="51"/>
      <c r="E27" s="51"/>
      <c r="F27" s="50"/>
      <c r="G27" s="53"/>
      <c r="H27" s="53"/>
      <c r="I27" s="21">
        <v>4</v>
      </c>
      <c r="J27" s="21">
        <v>21</v>
      </c>
      <c r="K27" s="21">
        <v>14</v>
      </c>
      <c r="L27" s="21">
        <v>55</v>
      </c>
      <c r="M27" s="21">
        <v>80</v>
      </c>
      <c r="N27" s="51"/>
      <c r="O27" s="51" t="s">
        <v>197</v>
      </c>
      <c r="P27" s="21">
        <v>15</v>
      </c>
      <c r="Q27" s="53"/>
      <c r="R27" s="53"/>
      <c r="S27" s="21">
        <v>30</v>
      </c>
      <c r="T27" s="53"/>
      <c r="U27" s="53"/>
      <c r="V27" s="53"/>
      <c r="W27" s="53"/>
      <c r="X27" s="21">
        <v>40</v>
      </c>
      <c r="Y27" s="51"/>
      <c r="Z27" s="51"/>
      <c r="AA27" s="51"/>
      <c r="AB27" s="51"/>
      <c r="AC27" s="53"/>
      <c r="AD27" s="53"/>
      <c r="AE27" s="53"/>
      <c r="AF27" s="53"/>
      <c r="AG27" s="53"/>
      <c r="AH27" s="21">
        <f t="shared" si="1"/>
        <v>259</v>
      </c>
      <c r="AI27" s="21">
        <f t="shared" si="2"/>
        <v>120</v>
      </c>
      <c r="AJ27" s="21">
        <f t="shared" si="0"/>
        <v>139</v>
      </c>
    </row>
    <row r="28" spans="1:36">
      <c r="A28" s="66" t="s">
        <v>225</v>
      </c>
      <c r="B28" s="77" t="s">
        <v>98</v>
      </c>
      <c r="C28" s="563" t="s">
        <v>226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64" t="s">
        <v>203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21">
        <f>SUM(O28:AG28)</f>
        <v>0</v>
      </c>
      <c r="AI28" s="21"/>
      <c r="AJ28" s="21">
        <v>0</v>
      </c>
    </row>
    <row r="29" spans="1:36">
      <c r="A29" s="9" t="s">
        <v>76</v>
      </c>
      <c r="B29" s="76" t="s">
        <v>102</v>
      </c>
      <c r="C29" s="21">
        <v>40</v>
      </c>
      <c r="D29" s="21">
        <v>40</v>
      </c>
      <c r="E29" s="51"/>
      <c r="F29" s="50"/>
      <c r="G29" s="50"/>
      <c r="H29" s="50"/>
      <c r="I29" s="50"/>
      <c r="J29" s="50"/>
      <c r="K29" s="50"/>
      <c r="L29" s="21">
        <v>40</v>
      </c>
      <c r="M29" s="21">
        <v>62</v>
      </c>
      <c r="N29" s="21">
        <v>80</v>
      </c>
      <c r="O29" s="21">
        <v>80</v>
      </c>
      <c r="P29" s="21">
        <v>40</v>
      </c>
      <c r="Q29" s="21">
        <v>28</v>
      </c>
      <c r="R29" s="53"/>
      <c r="S29" s="53"/>
      <c r="T29" s="53"/>
      <c r="U29" s="21">
        <v>11</v>
      </c>
      <c r="V29" s="51"/>
      <c r="W29" s="51"/>
      <c r="X29" s="53"/>
      <c r="Y29" s="79" t="s">
        <v>274</v>
      </c>
      <c r="Z29" s="21">
        <v>32</v>
      </c>
      <c r="AA29" s="79" t="s">
        <v>274</v>
      </c>
      <c r="AB29" s="53"/>
      <c r="AC29" s="53"/>
      <c r="AD29" s="53"/>
      <c r="AE29" s="53"/>
      <c r="AF29" s="21">
        <v>31</v>
      </c>
      <c r="AG29" s="53"/>
      <c r="AH29" s="21">
        <f t="shared" si="1"/>
        <v>484</v>
      </c>
      <c r="AI29" s="21">
        <f t="shared" si="2"/>
        <v>364</v>
      </c>
      <c r="AJ29" s="21">
        <f t="shared" si="0"/>
        <v>40</v>
      </c>
    </row>
    <row r="30" spans="1:36">
      <c r="A30" s="9" t="s">
        <v>77</v>
      </c>
      <c r="B30" s="76" t="s">
        <v>103</v>
      </c>
      <c r="C30" s="21">
        <v>60</v>
      </c>
      <c r="D30" s="21">
        <v>40</v>
      </c>
      <c r="E30" s="21">
        <v>58</v>
      </c>
      <c r="F30" s="21">
        <v>80</v>
      </c>
      <c r="G30" s="21">
        <v>80</v>
      </c>
      <c r="H30" s="50"/>
      <c r="I30" s="21">
        <v>56</v>
      </c>
      <c r="J30" s="51"/>
      <c r="K30" s="21">
        <v>66</v>
      </c>
      <c r="L30" s="21">
        <v>40</v>
      </c>
      <c r="M30" s="63">
        <v>18</v>
      </c>
      <c r="N30" s="79" t="s">
        <v>202</v>
      </c>
      <c r="O30" s="79" t="s">
        <v>202</v>
      </c>
      <c r="P30" s="79" t="s">
        <v>202</v>
      </c>
      <c r="Q30" s="53"/>
      <c r="R30" s="21">
        <v>80</v>
      </c>
      <c r="S30" s="21">
        <v>69</v>
      </c>
      <c r="T30" s="21">
        <v>80</v>
      </c>
      <c r="U30" s="21">
        <v>53</v>
      </c>
      <c r="V30" s="53"/>
      <c r="W30" s="21">
        <v>80</v>
      </c>
      <c r="X30" s="53"/>
      <c r="Y30" s="79" t="s">
        <v>202</v>
      </c>
      <c r="Z30" s="53"/>
      <c r="AA30" s="79" t="s">
        <v>202</v>
      </c>
      <c r="AB30" s="53"/>
      <c r="AC30" s="53"/>
      <c r="AD30" s="21">
        <v>80</v>
      </c>
      <c r="AE30" s="53"/>
      <c r="AF30" s="21">
        <v>9</v>
      </c>
      <c r="AG30" s="53"/>
      <c r="AH30" s="21">
        <f t="shared" si="1"/>
        <v>949</v>
      </c>
      <c r="AI30" s="21">
        <f t="shared" si="2"/>
        <v>456</v>
      </c>
      <c r="AJ30" s="21">
        <f t="shared" si="0"/>
        <v>335</v>
      </c>
    </row>
    <row r="31" spans="1:36">
      <c r="A31" s="9" t="s">
        <v>78</v>
      </c>
      <c r="B31" s="76" t="s">
        <v>104</v>
      </c>
      <c r="C31" s="21">
        <v>40</v>
      </c>
      <c r="D31" s="21">
        <v>40</v>
      </c>
      <c r="E31" s="21">
        <v>40</v>
      </c>
      <c r="F31" s="21">
        <v>80</v>
      </c>
      <c r="G31" s="49">
        <v>46</v>
      </c>
      <c r="H31" s="50"/>
      <c r="I31" s="21">
        <v>40</v>
      </c>
      <c r="J31" s="51"/>
      <c r="K31" s="51"/>
      <c r="L31" s="51"/>
      <c r="M31" s="51"/>
      <c r="N31" s="21">
        <v>80</v>
      </c>
      <c r="O31" s="21">
        <v>80</v>
      </c>
      <c r="P31" s="21">
        <v>80</v>
      </c>
      <c r="Q31" s="51" t="s">
        <v>197</v>
      </c>
      <c r="R31" s="21">
        <v>19</v>
      </c>
      <c r="S31" s="21">
        <v>40</v>
      </c>
      <c r="T31" s="21">
        <v>36</v>
      </c>
      <c r="U31" s="53"/>
      <c r="V31" s="21">
        <v>80</v>
      </c>
      <c r="W31" s="53"/>
      <c r="X31" s="21">
        <v>5</v>
      </c>
      <c r="Y31" s="51"/>
      <c r="Z31" s="53"/>
      <c r="AA31" s="21">
        <v>40</v>
      </c>
      <c r="AB31" s="21">
        <v>25</v>
      </c>
      <c r="AC31" s="53"/>
      <c r="AD31" s="64" t="s">
        <v>203</v>
      </c>
      <c r="AE31" s="53"/>
      <c r="AF31" s="53"/>
      <c r="AG31" s="81" t="s">
        <v>203</v>
      </c>
      <c r="AH31" s="21">
        <f t="shared" si="1"/>
        <v>771</v>
      </c>
      <c r="AI31" s="21">
        <f t="shared" si="2"/>
        <v>587</v>
      </c>
      <c r="AJ31" s="21">
        <f t="shared" si="0"/>
        <v>64</v>
      </c>
    </row>
    <row r="32" spans="1:36">
      <c r="A32" s="66" t="s">
        <v>279</v>
      </c>
      <c r="B32" s="77" t="s">
        <v>97</v>
      </c>
      <c r="C32" s="563" t="s">
        <v>280</v>
      </c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21">
        <v>14</v>
      </c>
      <c r="AB32" s="21">
        <v>3</v>
      </c>
      <c r="AC32" s="43"/>
      <c r="AD32" s="43"/>
      <c r="AE32" s="43"/>
      <c r="AF32" s="43"/>
      <c r="AG32" s="43"/>
      <c r="AH32" s="21">
        <f>SUM(AA32:AG32)</f>
        <v>17</v>
      </c>
      <c r="AI32" s="21">
        <f>SUM(AA32:AG32)</f>
        <v>17</v>
      </c>
      <c r="AJ32" s="21"/>
    </row>
    <row r="33" spans="1:36">
      <c r="A33" s="9" t="s">
        <v>79</v>
      </c>
      <c r="B33" s="76" t="s">
        <v>105</v>
      </c>
      <c r="C33" s="21">
        <v>25</v>
      </c>
      <c r="D33" s="21">
        <v>20</v>
      </c>
      <c r="E33" s="21">
        <v>40</v>
      </c>
      <c r="F33" s="21">
        <v>51</v>
      </c>
      <c r="G33" s="21">
        <v>69</v>
      </c>
      <c r="H33" s="51"/>
      <c r="I33" s="51"/>
      <c r="J33" s="21">
        <v>40</v>
      </c>
      <c r="K33" s="21">
        <v>56</v>
      </c>
      <c r="L33" s="21">
        <v>57</v>
      </c>
      <c r="M33" s="21">
        <v>40</v>
      </c>
      <c r="N33" s="51" t="s">
        <v>197</v>
      </c>
      <c r="O33" s="21">
        <v>28</v>
      </c>
      <c r="P33" s="21">
        <v>53</v>
      </c>
      <c r="Q33" s="53"/>
      <c r="R33" s="21">
        <v>40</v>
      </c>
      <c r="S33" s="21">
        <v>48</v>
      </c>
      <c r="T33" s="49">
        <v>42</v>
      </c>
      <c r="U33" s="21">
        <v>21</v>
      </c>
      <c r="V33" s="53"/>
      <c r="W33" s="21">
        <v>27</v>
      </c>
      <c r="X33" s="21">
        <v>49</v>
      </c>
      <c r="Y33" s="21">
        <v>23</v>
      </c>
      <c r="Z33" s="53"/>
      <c r="AA33" s="53"/>
      <c r="AB33" s="53"/>
      <c r="AC33" s="53"/>
      <c r="AD33" s="21">
        <v>23</v>
      </c>
      <c r="AE33" s="21">
        <v>26</v>
      </c>
      <c r="AF33" s="21">
        <v>24</v>
      </c>
      <c r="AG33" s="53"/>
      <c r="AH33" s="21">
        <f t="shared" si="1"/>
        <v>802</v>
      </c>
      <c r="AI33" s="21">
        <f t="shared" si="2"/>
        <v>440</v>
      </c>
      <c r="AJ33" s="21">
        <f t="shared" si="0"/>
        <v>277</v>
      </c>
    </row>
    <row r="34" spans="1:36">
      <c r="A34" s="9" t="s">
        <v>80</v>
      </c>
      <c r="B34" s="76" t="s">
        <v>104</v>
      </c>
      <c r="C34" s="51"/>
      <c r="D34" s="51"/>
      <c r="E34" s="51"/>
      <c r="F34" s="51"/>
      <c r="G34" s="51"/>
      <c r="H34" s="21">
        <v>74</v>
      </c>
      <c r="I34" s="21">
        <v>80</v>
      </c>
      <c r="J34" s="49">
        <v>70</v>
      </c>
      <c r="K34" s="21">
        <v>80</v>
      </c>
      <c r="L34" s="21">
        <v>80</v>
      </c>
      <c r="M34" s="21">
        <v>80</v>
      </c>
      <c r="N34" s="21">
        <v>80</v>
      </c>
      <c r="O34" s="49">
        <v>70</v>
      </c>
      <c r="P34" s="51" t="s">
        <v>197</v>
      </c>
      <c r="Q34" s="21">
        <v>80</v>
      </c>
      <c r="R34" s="21">
        <v>80</v>
      </c>
      <c r="S34" s="21">
        <v>11</v>
      </c>
      <c r="T34" s="21">
        <v>80</v>
      </c>
      <c r="U34" s="53"/>
      <c r="V34" s="51"/>
      <c r="W34" s="21">
        <v>80</v>
      </c>
      <c r="X34" s="21">
        <v>80</v>
      </c>
      <c r="Y34" s="21">
        <v>80</v>
      </c>
      <c r="Z34" s="21">
        <v>42</v>
      </c>
      <c r="AA34" s="21">
        <v>80</v>
      </c>
      <c r="AB34" s="21">
        <v>80</v>
      </c>
      <c r="AC34" s="21">
        <v>80</v>
      </c>
      <c r="AD34" s="53"/>
      <c r="AE34" s="21">
        <v>45</v>
      </c>
      <c r="AF34" s="21">
        <v>71</v>
      </c>
      <c r="AG34" s="81" t="s">
        <v>203</v>
      </c>
      <c r="AH34" s="21">
        <f t="shared" si="1"/>
        <v>1503</v>
      </c>
      <c r="AI34" s="21">
        <f t="shared" si="2"/>
        <v>1092</v>
      </c>
      <c r="AJ34" s="21">
        <f t="shared" si="0"/>
        <v>411</v>
      </c>
    </row>
    <row r="35" spans="1:36">
      <c r="A35" s="9" t="s">
        <v>81</v>
      </c>
      <c r="B35" s="76" t="s">
        <v>104</v>
      </c>
      <c r="C35" s="21">
        <v>40</v>
      </c>
      <c r="D35" s="21">
        <v>40</v>
      </c>
      <c r="E35" s="21">
        <v>40</v>
      </c>
      <c r="F35" s="21">
        <v>80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3"/>
      <c r="U35" s="53"/>
      <c r="V35" s="21">
        <v>40</v>
      </c>
      <c r="W35" s="53"/>
      <c r="X35" s="21">
        <v>80</v>
      </c>
      <c r="Y35" s="21">
        <v>66</v>
      </c>
      <c r="Z35" s="51"/>
      <c r="AA35" s="51"/>
      <c r="AB35" s="51"/>
      <c r="AC35" s="21">
        <v>47</v>
      </c>
      <c r="AD35" s="53"/>
      <c r="AE35" s="53"/>
      <c r="AF35" s="53"/>
      <c r="AG35" s="53"/>
      <c r="AH35" s="21">
        <f t="shared" si="1"/>
        <v>433</v>
      </c>
      <c r="AI35" s="21">
        <f t="shared" si="2"/>
        <v>233</v>
      </c>
      <c r="AJ35" s="21">
        <f t="shared" si="0"/>
        <v>80</v>
      </c>
    </row>
    <row r="36" spans="1:36">
      <c r="A36" s="66" t="s">
        <v>270</v>
      </c>
      <c r="B36" s="77" t="s">
        <v>103</v>
      </c>
      <c r="C36" s="562" t="s">
        <v>273</v>
      </c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43"/>
      <c r="Z36" s="43"/>
      <c r="AA36" s="43"/>
      <c r="AB36" s="43"/>
      <c r="AC36" s="43"/>
      <c r="AD36" s="43"/>
      <c r="AE36" s="43"/>
      <c r="AF36" s="43"/>
      <c r="AG36" s="43"/>
      <c r="AH36" s="21">
        <f>SUM(Y36:AG36)</f>
        <v>0</v>
      </c>
      <c r="AI36" s="21">
        <f>SUM(Z36:AG36)</f>
        <v>0</v>
      </c>
      <c r="AJ36" s="21">
        <v>0</v>
      </c>
    </row>
    <row r="37" spans="1:36">
      <c r="A37" s="9" t="s">
        <v>82</v>
      </c>
      <c r="B37" s="76" t="s">
        <v>100</v>
      </c>
      <c r="C37" s="50"/>
      <c r="D37" s="21">
        <v>20</v>
      </c>
      <c r="E37" s="50"/>
      <c r="F37" s="50"/>
      <c r="G37" s="49">
        <v>6</v>
      </c>
      <c r="H37" s="21">
        <v>40</v>
      </c>
      <c r="I37" s="21">
        <v>53</v>
      </c>
      <c r="J37" s="21">
        <v>59</v>
      </c>
      <c r="K37" s="21">
        <v>53</v>
      </c>
      <c r="L37" s="21">
        <v>51</v>
      </c>
      <c r="M37" s="21">
        <v>51</v>
      </c>
      <c r="N37" s="21">
        <v>55</v>
      </c>
      <c r="O37" s="21">
        <v>63</v>
      </c>
      <c r="P37" s="21">
        <v>33</v>
      </c>
      <c r="Q37" s="53"/>
      <c r="R37" s="49">
        <v>30</v>
      </c>
      <c r="S37" s="21">
        <v>40</v>
      </c>
      <c r="T37" s="21">
        <v>37</v>
      </c>
      <c r="U37" s="68">
        <v>50</v>
      </c>
      <c r="V37" s="53"/>
      <c r="W37" s="21">
        <v>34</v>
      </c>
      <c r="X37" s="21">
        <v>40</v>
      </c>
      <c r="Y37" s="21">
        <v>31</v>
      </c>
      <c r="Z37" s="21">
        <v>51</v>
      </c>
      <c r="AA37" s="21">
        <v>54</v>
      </c>
      <c r="AB37" s="53"/>
      <c r="AC37" s="51"/>
      <c r="AD37" s="51"/>
      <c r="AE37" s="51"/>
      <c r="AF37" s="53"/>
      <c r="AG37" s="53"/>
      <c r="AH37" s="21">
        <f t="shared" si="1"/>
        <v>851</v>
      </c>
      <c r="AI37" s="21">
        <f t="shared" si="2"/>
        <v>583</v>
      </c>
      <c r="AJ37" s="21">
        <f t="shared" si="0"/>
        <v>248</v>
      </c>
    </row>
    <row r="38" spans="1:36">
      <c r="A38" s="9" t="s">
        <v>83</v>
      </c>
      <c r="B38" s="76" t="s">
        <v>100</v>
      </c>
      <c r="C38" s="21">
        <v>30</v>
      </c>
      <c r="D38" s="21">
        <v>20</v>
      </c>
      <c r="E38" s="21">
        <v>30</v>
      </c>
      <c r="F38" s="21">
        <v>40</v>
      </c>
      <c r="G38" s="21">
        <v>64</v>
      </c>
      <c r="H38" s="53"/>
      <c r="I38" s="53"/>
      <c r="J38" s="53"/>
      <c r="K38" s="53"/>
      <c r="L38" s="21">
        <v>29</v>
      </c>
      <c r="M38" s="21">
        <v>29</v>
      </c>
      <c r="N38" s="64" t="s">
        <v>203</v>
      </c>
      <c r="O38" s="53"/>
      <c r="P38" s="21">
        <v>47</v>
      </c>
      <c r="Q38" s="21">
        <v>52</v>
      </c>
      <c r="R38" s="21">
        <v>49</v>
      </c>
      <c r="S38" s="53"/>
      <c r="T38" s="53"/>
      <c r="U38" s="21">
        <v>30</v>
      </c>
      <c r="V38" s="21">
        <v>40</v>
      </c>
      <c r="W38" s="21">
        <v>46</v>
      </c>
      <c r="X38" s="21">
        <v>40</v>
      </c>
      <c r="Y38" s="21">
        <v>49</v>
      </c>
      <c r="Z38" s="53"/>
      <c r="AA38" s="53"/>
      <c r="AB38" s="21">
        <v>64</v>
      </c>
      <c r="AC38" s="21">
        <v>51</v>
      </c>
      <c r="AD38" s="21">
        <v>60</v>
      </c>
      <c r="AE38" s="51"/>
      <c r="AF38" s="53"/>
      <c r="AG38" s="21">
        <v>55</v>
      </c>
      <c r="AH38" s="21">
        <f t="shared" si="1"/>
        <v>825</v>
      </c>
      <c r="AI38" s="21">
        <f t="shared" si="2"/>
        <v>581</v>
      </c>
      <c r="AJ38" s="21">
        <f t="shared" si="0"/>
        <v>164</v>
      </c>
    </row>
    <row r="39" spans="1:36">
      <c r="A39" s="9" t="s">
        <v>84</v>
      </c>
      <c r="B39" s="76" t="s">
        <v>106</v>
      </c>
      <c r="C39" s="21">
        <v>40</v>
      </c>
      <c r="D39" s="21">
        <v>60</v>
      </c>
      <c r="E39" s="21">
        <v>68</v>
      </c>
      <c r="F39" s="50"/>
      <c r="G39" s="53"/>
      <c r="H39" s="53"/>
      <c r="I39" s="21">
        <v>80</v>
      </c>
      <c r="J39" s="64" t="s">
        <v>203</v>
      </c>
      <c r="K39" s="21">
        <v>15</v>
      </c>
      <c r="L39" s="53"/>
      <c r="M39" s="21">
        <v>29</v>
      </c>
      <c r="N39" s="64" t="s">
        <v>203</v>
      </c>
      <c r="O39" s="21">
        <v>80</v>
      </c>
      <c r="P39" s="21">
        <v>80</v>
      </c>
      <c r="Q39" s="21">
        <v>80</v>
      </c>
      <c r="R39" s="21">
        <v>80</v>
      </c>
      <c r="S39" s="21">
        <v>80</v>
      </c>
      <c r="T39" s="21">
        <v>35</v>
      </c>
      <c r="U39" s="21">
        <v>80</v>
      </c>
      <c r="V39" s="51"/>
      <c r="W39" s="51"/>
      <c r="X39" s="51"/>
      <c r="Y39" s="53"/>
      <c r="Z39" s="21">
        <v>80</v>
      </c>
      <c r="AA39" s="21">
        <v>61</v>
      </c>
      <c r="AB39" s="21">
        <v>67</v>
      </c>
      <c r="AC39" s="21">
        <v>33</v>
      </c>
      <c r="AD39" s="21">
        <v>80</v>
      </c>
      <c r="AE39" s="49">
        <v>70</v>
      </c>
      <c r="AF39" s="51"/>
      <c r="AG39" s="51"/>
      <c r="AH39" s="21">
        <f t="shared" si="1"/>
        <v>1198</v>
      </c>
      <c r="AI39" s="21">
        <f t="shared" si="2"/>
        <v>855</v>
      </c>
      <c r="AJ39" s="21">
        <f t="shared" si="0"/>
        <v>175</v>
      </c>
    </row>
    <row r="40" spans="1:36">
      <c r="A40" s="9" t="s">
        <v>85</v>
      </c>
      <c r="B40" s="76" t="s">
        <v>106</v>
      </c>
      <c r="C40" s="21">
        <v>60</v>
      </c>
      <c r="D40" s="21">
        <v>50</v>
      </c>
      <c r="E40" s="21">
        <v>80</v>
      </c>
      <c r="F40" s="21">
        <v>51</v>
      </c>
      <c r="G40" s="21">
        <v>80</v>
      </c>
      <c r="H40" s="21">
        <v>80</v>
      </c>
      <c r="I40" s="21">
        <v>80</v>
      </c>
      <c r="J40" s="21">
        <v>80</v>
      </c>
      <c r="K40" s="21">
        <v>65</v>
      </c>
      <c r="L40" s="51"/>
      <c r="M40" s="51"/>
      <c r="N40" s="51"/>
      <c r="O40" s="51"/>
      <c r="P40" s="21">
        <v>80</v>
      </c>
      <c r="Q40" s="21">
        <v>52</v>
      </c>
      <c r="R40" s="53"/>
      <c r="S40" s="51"/>
      <c r="T40" s="21">
        <v>80</v>
      </c>
      <c r="U40" s="21">
        <v>49</v>
      </c>
      <c r="V40" s="51"/>
      <c r="W40" s="21">
        <v>58</v>
      </c>
      <c r="X40" s="53"/>
      <c r="Y40" s="53"/>
      <c r="Z40" s="21">
        <v>48</v>
      </c>
      <c r="AA40" s="21">
        <v>80</v>
      </c>
      <c r="AB40" s="21">
        <v>55</v>
      </c>
      <c r="AC40" s="21">
        <v>80</v>
      </c>
      <c r="AD40" s="21">
        <v>80</v>
      </c>
      <c r="AE40" s="21">
        <v>80</v>
      </c>
      <c r="AF40" s="21">
        <v>80</v>
      </c>
      <c r="AG40" s="21">
        <v>80</v>
      </c>
      <c r="AH40" s="21">
        <f t="shared" si="1"/>
        <v>1528</v>
      </c>
      <c r="AI40" s="21">
        <f t="shared" si="2"/>
        <v>1215</v>
      </c>
      <c r="AJ40" s="21">
        <f t="shared" si="0"/>
        <v>123</v>
      </c>
    </row>
    <row r="41" spans="1:36">
      <c r="A41" s="9" t="s">
        <v>86</v>
      </c>
      <c r="B41" s="76" t="s">
        <v>107</v>
      </c>
      <c r="C41" s="51"/>
      <c r="D41" s="51"/>
      <c r="E41" s="21">
        <v>46</v>
      </c>
      <c r="F41" s="51"/>
      <c r="G41" s="21">
        <v>51</v>
      </c>
      <c r="H41" s="21">
        <v>80</v>
      </c>
      <c r="I41" s="53"/>
      <c r="J41" s="21">
        <v>40</v>
      </c>
      <c r="K41" s="21">
        <v>70</v>
      </c>
      <c r="L41" s="51"/>
      <c r="M41" s="21">
        <v>80</v>
      </c>
      <c r="N41" s="21">
        <v>80</v>
      </c>
      <c r="O41" s="21">
        <v>80</v>
      </c>
      <c r="P41" s="21">
        <v>80</v>
      </c>
      <c r="Q41" s="21">
        <v>80</v>
      </c>
      <c r="R41" s="21">
        <v>57</v>
      </c>
      <c r="S41" s="21">
        <v>80</v>
      </c>
      <c r="T41" s="21">
        <v>80</v>
      </c>
      <c r="U41" s="51"/>
      <c r="V41" s="51"/>
      <c r="W41" s="21">
        <v>72</v>
      </c>
      <c r="X41" s="21">
        <v>80</v>
      </c>
      <c r="Y41" s="51" t="s">
        <v>197</v>
      </c>
      <c r="Z41" s="21">
        <v>80</v>
      </c>
      <c r="AA41" s="21">
        <v>80</v>
      </c>
      <c r="AB41" s="21">
        <v>80</v>
      </c>
      <c r="AC41" s="21">
        <v>80</v>
      </c>
      <c r="AD41" s="21">
        <v>80</v>
      </c>
      <c r="AE41" s="21">
        <v>60</v>
      </c>
      <c r="AF41" s="21">
        <v>80</v>
      </c>
      <c r="AG41" s="21">
        <v>80</v>
      </c>
      <c r="AH41" s="21">
        <f t="shared" si="1"/>
        <v>1676</v>
      </c>
      <c r="AI41" s="21">
        <f t="shared" si="2"/>
        <v>1271</v>
      </c>
      <c r="AJ41" s="21">
        <f t="shared" si="0"/>
        <v>359</v>
      </c>
    </row>
    <row r="42" spans="1:36">
      <c r="A42" s="9" t="s">
        <v>87</v>
      </c>
      <c r="B42" s="76" t="s">
        <v>97</v>
      </c>
      <c r="C42" s="21">
        <v>40</v>
      </c>
      <c r="D42" s="21">
        <v>40</v>
      </c>
      <c r="E42" s="21">
        <v>40</v>
      </c>
      <c r="F42" s="21">
        <v>68</v>
      </c>
      <c r="G42" s="21">
        <v>29</v>
      </c>
      <c r="H42" s="21">
        <v>45</v>
      </c>
      <c r="I42" s="53"/>
      <c r="J42" s="53"/>
      <c r="K42" s="21">
        <v>66</v>
      </c>
      <c r="L42" s="21">
        <v>25</v>
      </c>
      <c r="M42" s="21">
        <v>23</v>
      </c>
      <c r="N42" s="49">
        <v>70</v>
      </c>
      <c r="O42" s="21">
        <v>80</v>
      </c>
      <c r="P42" s="51"/>
      <c r="Q42" s="21">
        <v>62</v>
      </c>
      <c r="R42" s="21">
        <v>68</v>
      </c>
      <c r="S42" s="53"/>
      <c r="T42" s="21">
        <v>66</v>
      </c>
      <c r="U42" s="21">
        <v>21</v>
      </c>
      <c r="V42" s="21">
        <v>40</v>
      </c>
      <c r="W42" s="21">
        <v>27</v>
      </c>
      <c r="X42" s="21">
        <v>75</v>
      </c>
      <c r="Y42" s="21">
        <v>80</v>
      </c>
      <c r="Z42" s="51"/>
      <c r="AA42" s="51"/>
      <c r="AB42" s="51"/>
      <c r="AC42" s="21">
        <v>26</v>
      </c>
      <c r="AD42" s="21">
        <v>69</v>
      </c>
      <c r="AE42" s="21">
        <v>26</v>
      </c>
      <c r="AF42" s="21">
        <v>33</v>
      </c>
      <c r="AG42" s="21">
        <v>80</v>
      </c>
      <c r="AH42" s="21">
        <f t="shared" si="1"/>
        <v>1199</v>
      </c>
      <c r="AI42" s="21">
        <f t="shared" si="2"/>
        <v>818</v>
      </c>
      <c r="AJ42" s="21">
        <f t="shared" si="0"/>
        <v>261</v>
      </c>
    </row>
    <row r="43" spans="1:36">
      <c r="A43" s="9" t="s">
        <v>88</v>
      </c>
      <c r="B43" s="76" t="s">
        <v>96</v>
      </c>
      <c r="C43" s="51"/>
      <c r="D43" s="51"/>
      <c r="E43" s="51"/>
      <c r="F43" s="21">
        <v>29</v>
      </c>
      <c r="G43" s="21">
        <v>24</v>
      </c>
      <c r="H43" s="21">
        <v>45</v>
      </c>
      <c r="I43" s="53"/>
      <c r="J43" s="53"/>
      <c r="K43" s="21">
        <v>14</v>
      </c>
      <c r="L43" s="21">
        <v>80</v>
      </c>
      <c r="M43" s="21">
        <v>80</v>
      </c>
      <c r="N43" s="51"/>
      <c r="O43" s="51"/>
      <c r="P43" s="21">
        <v>40</v>
      </c>
      <c r="Q43" s="21">
        <v>50</v>
      </c>
      <c r="R43" s="21">
        <v>40</v>
      </c>
      <c r="S43" s="21">
        <v>80</v>
      </c>
      <c r="T43" s="21">
        <v>7</v>
      </c>
      <c r="U43" s="53"/>
      <c r="V43" s="21">
        <v>12</v>
      </c>
      <c r="W43" s="21">
        <v>22</v>
      </c>
      <c r="X43" s="21">
        <v>80</v>
      </c>
      <c r="Y43" s="51"/>
      <c r="Z43" s="51"/>
      <c r="AA43" s="51"/>
      <c r="AB43" s="51"/>
      <c r="AC43" s="53"/>
      <c r="AD43" s="21">
        <v>23</v>
      </c>
      <c r="AE43" s="21">
        <v>80</v>
      </c>
      <c r="AF43" s="21">
        <v>71</v>
      </c>
      <c r="AG43" s="21">
        <v>80</v>
      </c>
      <c r="AH43" s="21">
        <f t="shared" si="1"/>
        <v>857</v>
      </c>
      <c r="AI43" s="21">
        <f t="shared" si="2"/>
        <v>541</v>
      </c>
      <c r="AJ43" s="21">
        <f t="shared" si="0"/>
        <v>316</v>
      </c>
    </row>
    <row r="44" spans="1:36">
      <c r="A44" s="9" t="s">
        <v>89</v>
      </c>
      <c r="B44" s="76" t="s">
        <v>100</v>
      </c>
      <c r="C44" s="21">
        <v>20</v>
      </c>
      <c r="D44" s="21">
        <v>20</v>
      </c>
      <c r="E44" s="50"/>
      <c r="F44" s="50"/>
      <c r="G44" s="53"/>
      <c r="H44" s="53"/>
      <c r="I44" s="21">
        <v>22</v>
      </c>
      <c r="J44" s="21">
        <v>21</v>
      </c>
      <c r="K44" s="62" t="s">
        <v>194</v>
      </c>
      <c r="L44" s="62" t="s">
        <v>194</v>
      </c>
      <c r="M44" s="53"/>
      <c r="N44" s="53"/>
      <c r="O44" s="21">
        <v>17</v>
      </c>
      <c r="P44" s="53"/>
      <c r="Q44" s="53"/>
      <c r="R44" s="62" t="s">
        <v>194</v>
      </c>
      <c r="S44" s="62" t="s">
        <v>194</v>
      </c>
      <c r="T44" s="53"/>
      <c r="U44" s="53"/>
      <c r="V44" s="53"/>
      <c r="W44" s="62" t="s">
        <v>194</v>
      </c>
      <c r="X44" s="62" t="s">
        <v>194</v>
      </c>
      <c r="Y44" s="53"/>
      <c r="Z44" s="53"/>
      <c r="AA44" s="53"/>
      <c r="AB44" s="53"/>
      <c r="AC44" s="53"/>
      <c r="AD44" s="53"/>
      <c r="AE44" s="53"/>
      <c r="AF44" s="53"/>
      <c r="AG44" s="53"/>
      <c r="AH44" s="21">
        <f t="shared" si="1"/>
        <v>100</v>
      </c>
      <c r="AI44" s="21">
        <f t="shared" si="2"/>
        <v>60</v>
      </c>
      <c r="AJ44" s="21">
        <f t="shared" si="0"/>
        <v>0</v>
      </c>
    </row>
    <row r="45" spans="1:36">
      <c r="A45" s="9" t="s">
        <v>75</v>
      </c>
      <c r="B45" s="76" t="s">
        <v>101</v>
      </c>
      <c r="C45" s="50"/>
      <c r="D45" s="21">
        <v>40</v>
      </c>
      <c r="E45" s="21">
        <v>29</v>
      </c>
      <c r="F45" s="21">
        <v>72</v>
      </c>
      <c r="G45" s="21">
        <v>80</v>
      </c>
      <c r="H45" s="21">
        <v>80</v>
      </c>
      <c r="I45" s="21">
        <v>80</v>
      </c>
      <c r="J45" s="21">
        <v>80</v>
      </c>
      <c r="K45" s="21">
        <v>80</v>
      </c>
      <c r="L45" s="21">
        <v>80</v>
      </c>
      <c r="M45" s="21">
        <v>80</v>
      </c>
      <c r="N45" s="21">
        <v>80</v>
      </c>
      <c r="O45" s="21">
        <v>80</v>
      </c>
      <c r="P45" s="21">
        <v>64</v>
      </c>
      <c r="Q45" s="53"/>
      <c r="R45" s="21">
        <v>80</v>
      </c>
      <c r="S45" s="21">
        <v>55</v>
      </c>
      <c r="T45" s="21">
        <v>46</v>
      </c>
      <c r="U45" s="21">
        <v>80</v>
      </c>
      <c r="V45" s="49">
        <v>70</v>
      </c>
      <c r="W45" s="51"/>
      <c r="X45" s="51"/>
      <c r="Y45" s="21">
        <v>80</v>
      </c>
      <c r="Z45" s="21">
        <v>22</v>
      </c>
      <c r="AA45" s="21">
        <v>73</v>
      </c>
      <c r="AB45" s="21">
        <v>80</v>
      </c>
      <c r="AC45" s="21">
        <v>80</v>
      </c>
      <c r="AD45" s="21">
        <v>57</v>
      </c>
      <c r="AE45" s="21">
        <v>23</v>
      </c>
      <c r="AF45" s="51"/>
      <c r="AG45" s="21">
        <v>78</v>
      </c>
      <c r="AH45" s="21">
        <f t="shared" si="1"/>
        <v>1749</v>
      </c>
      <c r="AI45" s="21">
        <f t="shared" si="2"/>
        <v>1385</v>
      </c>
      <c r="AJ45" s="21">
        <f t="shared" si="0"/>
        <v>295</v>
      </c>
    </row>
    <row r="46" spans="1:36">
      <c r="A46" s="9" t="s">
        <v>90</v>
      </c>
      <c r="B46" s="76" t="s">
        <v>107</v>
      </c>
      <c r="C46" s="21">
        <v>60</v>
      </c>
      <c r="D46" s="51"/>
      <c r="E46" s="51"/>
      <c r="F46" s="51"/>
      <c r="G46" s="51"/>
      <c r="H46" s="51"/>
      <c r="I46" s="21">
        <v>48</v>
      </c>
      <c r="J46" s="21">
        <v>40</v>
      </c>
      <c r="K46" s="21">
        <v>10</v>
      </c>
      <c r="L46" s="21">
        <v>80</v>
      </c>
      <c r="M46" s="53"/>
      <c r="N46" s="51"/>
      <c r="O46" s="51"/>
      <c r="P46" s="51"/>
      <c r="Q46" s="51"/>
      <c r="R46" s="53"/>
      <c r="S46" s="21">
        <v>80</v>
      </c>
      <c r="T46" s="64" t="s">
        <v>203</v>
      </c>
      <c r="U46" s="21">
        <v>77</v>
      </c>
      <c r="V46" s="21">
        <v>61</v>
      </c>
      <c r="W46" s="21">
        <v>50</v>
      </c>
      <c r="X46" s="21">
        <v>80</v>
      </c>
      <c r="Y46" s="21">
        <v>80</v>
      </c>
      <c r="Z46" s="21">
        <v>80</v>
      </c>
      <c r="AA46" s="21">
        <v>59</v>
      </c>
      <c r="AB46" s="51"/>
      <c r="AC46" s="21">
        <v>15</v>
      </c>
      <c r="AD46" s="21">
        <v>23</v>
      </c>
      <c r="AE46" s="21">
        <v>80</v>
      </c>
      <c r="AF46" s="21">
        <v>40</v>
      </c>
      <c r="AG46" s="51"/>
      <c r="AH46" s="21">
        <f t="shared" si="1"/>
        <v>963</v>
      </c>
      <c r="AI46" s="21">
        <f t="shared" si="2"/>
        <v>603</v>
      </c>
      <c r="AJ46" s="21">
        <f t="shared" si="0"/>
        <v>300</v>
      </c>
    </row>
    <row r="47" spans="1:36">
      <c r="A47" s="9" t="s">
        <v>91</v>
      </c>
      <c r="B47" s="76" t="s">
        <v>106</v>
      </c>
      <c r="C47" s="21">
        <v>60</v>
      </c>
      <c r="D47" s="21">
        <v>60</v>
      </c>
      <c r="E47" s="21">
        <v>80</v>
      </c>
      <c r="F47" s="21">
        <v>80</v>
      </c>
      <c r="G47" s="21">
        <v>80</v>
      </c>
      <c r="H47" s="21">
        <v>80</v>
      </c>
      <c r="I47" s="53"/>
      <c r="J47" s="21">
        <v>80</v>
      </c>
      <c r="K47" s="21">
        <v>80</v>
      </c>
      <c r="L47" s="21">
        <v>61</v>
      </c>
      <c r="M47" s="53"/>
      <c r="N47" s="79" t="s">
        <v>202</v>
      </c>
      <c r="O47" s="79" t="s">
        <v>202</v>
      </c>
      <c r="P47" s="79" t="s">
        <v>202</v>
      </c>
      <c r="Q47" s="53"/>
      <c r="R47" s="21">
        <v>80</v>
      </c>
      <c r="S47" s="21">
        <v>80</v>
      </c>
      <c r="T47" s="21">
        <v>80</v>
      </c>
      <c r="U47" s="21">
        <v>80</v>
      </c>
      <c r="V47" s="21">
        <v>80</v>
      </c>
      <c r="W47" s="51"/>
      <c r="X47" s="21">
        <v>80</v>
      </c>
      <c r="Y47" s="79" t="s">
        <v>202</v>
      </c>
      <c r="Z47" s="53"/>
      <c r="AA47" s="79" t="s">
        <v>202</v>
      </c>
      <c r="AB47" s="53"/>
      <c r="AC47" s="21">
        <v>80</v>
      </c>
      <c r="AD47" s="21">
        <v>80</v>
      </c>
      <c r="AE47" s="21">
        <v>80</v>
      </c>
      <c r="AF47" s="21">
        <v>80</v>
      </c>
      <c r="AG47" s="21">
        <v>80</v>
      </c>
      <c r="AH47" s="21">
        <f t="shared" si="1"/>
        <v>1541</v>
      </c>
      <c r="AI47" s="21">
        <f>SUM(F47:J47,M47:Q47,T47:U47,Y47:AG47)</f>
        <v>880</v>
      </c>
      <c r="AJ47" s="21">
        <f t="shared" si="0"/>
        <v>381</v>
      </c>
    </row>
    <row r="48" spans="1:3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1"/>
      <c r="AI48" s="21"/>
      <c r="AJ48" s="21"/>
    </row>
    <row r="49" spans="1:1" customFormat="1">
      <c r="A49" s="1" t="s">
        <v>124</v>
      </c>
    </row>
    <row r="50" spans="1:1" customFormat="1">
      <c r="A50" s="7" t="s">
        <v>121</v>
      </c>
    </row>
    <row r="51" spans="1:1" customFormat="1">
      <c r="A51" s="6" t="s">
        <v>130</v>
      </c>
    </row>
    <row r="52" spans="1:1" customFormat="1">
      <c r="A52" s="8" t="s">
        <v>122</v>
      </c>
    </row>
    <row r="53" spans="1:1" customFormat="1">
      <c r="A53" s="3" t="s">
        <v>123</v>
      </c>
    </row>
    <row r="54" spans="1:1" customFormat="1">
      <c r="A54" s="4" t="s">
        <v>125</v>
      </c>
    </row>
    <row r="55" spans="1:1" customFormat="1">
      <c r="A55" s="5" t="s">
        <v>126</v>
      </c>
    </row>
    <row r="56" spans="1:1" customFormat="1">
      <c r="A56" s="40" t="s">
        <v>131</v>
      </c>
    </row>
    <row r="57" spans="1:1" customFormat="1">
      <c r="A57" s="43" t="s">
        <v>271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2" bestFit="1" customWidth="1"/>
    <col min="4" max="4" width="8.5" style="42" bestFit="1" customWidth="1"/>
    <col min="5" max="5" width="16.09765625" style="42" bestFit="1" customWidth="1"/>
    <col min="6" max="6" width="8.59765625" style="42" bestFit="1" customWidth="1"/>
    <col min="7" max="7" width="11.8984375" style="42" bestFit="1" customWidth="1"/>
    <col min="8" max="8" width="12" style="42" bestFit="1" customWidth="1"/>
    <col min="9" max="9" width="17" style="42" bestFit="1" customWidth="1"/>
    <col min="10" max="10" width="10" style="42" bestFit="1" customWidth="1"/>
    <col min="11" max="11" width="10.09765625" style="42" bestFit="1" customWidth="1"/>
    <col min="12" max="12" width="11.3984375" style="42" bestFit="1" customWidth="1"/>
    <col min="13" max="13" width="8.8984375" style="42" bestFit="1" customWidth="1"/>
    <col min="14" max="14" width="11" style="42"/>
    <col min="15" max="15" width="16" style="42" bestFit="1" customWidth="1"/>
    <col min="18" max="18" width="11" style="42"/>
    <col min="20" max="20" width="11" style="42"/>
    <col min="22" max="22" width="11" style="42"/>
    <col min="28" max="30" width="11" style="42"/>
    <col min="32" max="32" width="16.5" customWidth="1"/>
  </cols>
  <sheetData>
    <row r="1" spans="1:36">
      <c r="A1" s="12"/>
      <c r="B1" s="12"/>
      <c r="C1" s="572" t="s">
        <v>120</v>
      </c>
      <c r="D1" s="573"/>
      <c r="E1" s="573"/>
      <c r="F1" s="570" t="s">
        <v>41</v>
      </c>
      <c r="G1" s="570"/>
      <c r="H1" s="570"/>
      <c r="I1" s="570"/>
      <c r="J1" s="570"/>
      <c r="K1" s="569" t="s">
        <v>19</v>
      </c>
      <c r="L1" s="569"/>
      <c r="M1" s="570" t="s">
        <v>41</v>
      </c>
      <c r="N1" s="570"/>
      <c r="O1" s="570"/>
      <c r="P1" s="570"/>
      <c r="Q1" s="570"/>
      <c r="R1" s="569" t="s">
        <v>19</v>
      </c>
      <c r="S1" s="569"/>
      <c r="T1" s="570" t="s">
        <v>41</v>
      </c>
      <c r="U1" s="570"/>
      <c r="V1" s="570"/>
      <c r="W1" s="569" t="s">
        <v>19</v>
      </c>
      <c r="X1" s="569"/>
      <c r="Y1" s="570" t="s">
        <v>41</v>
      </c>
      <c r="Z1" s="570"/>
      <c r="AA1" s="570"/>
      <c r="AB1" s="570"/>
      <c r="AC1" s="570"/>
      <c r="AD1" s="570"/>
      <c r="AE1" s="570"/>
      <c r="AF1" s="570"/>
      <c r="AG1" s="571"/>
      <c r="AH1" s="29"/>
      <c r="AI1" s="30"/>
      <c r="AJ1" s="30"/>
    </row>
    <row r="2" spans="1:36">
      <c r="A2" s="13" t="s">
        <v>44</v>
      </c>
      <c r="B2" s="39" t="s">
        <v>52</v>
      </c>
      <c r="C2" s="31" t="s">
        <v>8</v>
      </c>
      <c r="D2" s="32" t="s">
        <v>20</v>
      </c>
      <c r="E2" s="32" t="s">
        <v>113</v>
      </c>
      <c r="F2" s="33" t="s">
        <v>114</v>
      </c>
      <c r="G2" s="33" t="s">
        <v>29</v>
      </c>
      <c r="H2" s="33" t="s">
        <v>25</v>
      </c>
      <c r="I2" s="33" t="s">
        <v>115</v>
      </c>
      <c r="J2" s="33" t="s">
        <v>23</v>
      </c>
      <c r="K2" s="34" t="s">
        <v>29</v>
      </c>
      <c r="L2" s="34" t="s">
        <v>116</v>
      </c>
      <c r="M2" s="35" t="s">
        <v>28</v>
      </c>
      <c r="N2" s="35" t="s">
        <v>24</v>
      </c>
      <c r="O2" s="35" t="s">
        <v>30</v>
      </c>
      <c r="P2" s="35" t="s">
        <v>117</v>
      </c>
      <c r="Q2" s="36" t="s">
        <v>27</v>
      </c>
      <c r="R2" s="34" t="s">
        <v>32</v>
      </c>
      <c r="S2" s="34" t="s">
        <v>32</v>
      </c>
      <c r="T2" s="35" t="s">
        <v>118</v>
      </c>
      <c r="U2" s="36" t="s">
        <v>118</v>
      </c>
      <c r="V2" s="35" t="s">
        <v>23</v>
      </c>
      <c r="W2" s="34" t="s">
        <v>116</v>
      </c>
      <c r="X2" s="34" t="s">
        <v>29</v>
      </c>
      <c r="Y2" s="37" t="s">
        <v>115</v>
      </c>
      <c r="Z2" s="37" t="s">
        <v>30</v>
      </c>
      <c r="AA2" s="37" t="s">
        <v>114</v>
      </c>
      <c r="AB2" s="37" t="s">
        <v>29</v>
      </c>
      <c r="AC2" s="37" t="s">
        <v>24</v>
      </c>
      <c r="AD2" s="37" t="s">
        <v>25</v>
      </c>
      <c r="AE2" s="37" t="s">
        <v>117</v>
      </c>
      <c r="AF2" s="37" t="s">
        <v>119</v>
      </c>
      <c r="AG2" s="38" t="s">
        <v>28</v>
      </c>
      <c r="AH2" s="29"/>
      <c r="AI2" s="30"/>
      <c r="AJ2" s="30"/>
    </row>
    <row r="3" spans="1:36">
      <c r="A3" s="27" t="s">
        <v>55</v>
      </c>
      <c r="B3" s="27" t="s">
        <v>92</v>
      </c>
      <c r="C3" s="21"/>
      <c r="D3" s="21"/>
      <c r="E3" s="21"/>
      <c r="F3" s="21"/>
      <c r="G3" s="21"/>
      <c r="H3" s="41"/>
      <c r="I3" s="41"/>
      <c r="J3" s="41"/>
      <c r="K3" s="41"/>
      <c r="L3" s="41"/>
      <c r="M3" s="41"/>
      <c r="N3" s="41"/>
      <c r="O3" s="41"/>
      <c r="P3" s="2"/>
      <c r="Q3" s="2"/>
      <c r="R3" s="41"/>
      <c r="S3" s="2"/>
      <c r="T3" s="41"/>
      <c r="U3" s="2"/>
      <c r="V3" s="41"/>
      <c r="W3" s="2"/>
      <c r="X3" s="2"/>
      <c r="Y3" s="2"/>
      <c r="Z3" s="2"/>
      <c r="AA3" s="2"/>
      <c r="AB3" s="41"/>
      <c r="AC3" s="41"/>
      <c r="AD3" s="41"/>
      <c r="AE3" s="2"/>
      <c r="AF3" s="41"/>
      <c r="AG3" s="41"/>
    </row>
    <row r="4" spans="1:36">
      <c r="A4" s="27" t="s">
        <v>56</v>
      </c>
      <c r="B4" s="27" t="s">
        <v>93</v>
      </c>
      <c r="C4" s="21"/>
      <c r="D4" s="21"/>
      <c r="E4" s="21"/>
      <c r="F4" s="21"/>
      <c r="G4" s="21"/>
      <c r="H4" s="41"/>
      <c r="I4" s="41"/>
      <c r="J4" s="41"/>
      <c r="K4" s="41"/>
      <c r="L4" s="41"/>
      <c r="M4" s="41"/>
      <c r="N4" s="41"/>
      <c r="O4" s="41"/>
      <c r="P4" s="2"/>
      <c r="Q4" s="2"/>
      <c r="R4" s="41"/>
      <c r="S4" s="2"/>
      <c r="T4" s="41"/>
      <c r="U4" s="2"/>
      <c r="V4" s="41"/>
      <c r="W4" s="2"/>
      <c r="X4" s="2"/>
      <c r="Y4" s="2"/>
      <c r="Z4" s="2"/>
      <c r="AA4" s="2"/>
      <c r="AB4" s="41"/>
      <c r="AC4" s="41"/>
      <c r="AD4" s="41"/>
      <c r="AE4" s="2"/>
      <c r="AF4" s="41"/>
      <c r="AG4" s="41"/>
    </row>
    <row r="5" spans="1:36">
      <c r="A5" s="27" t="s">
        <v>57</v>
      </c>
      <c r="B5" s="27" t="s">
        <v>94</v>
      </c>
      <c r="C5" s="21"/>
      <c r="D5" s="21"/>
      <c r="E5" s="21"/>
      <c r="F5" s="21"/>
      <c r="G5" s="21"/>
      <c r="H5" s="41"/>
      <c r="I5" s="41"/>
      <c r="J5" s="41"/>
      <c r="K5" s="41"/>
      <c r="L5" s="41"/>
      <c r="M5" s="41"/>
      <c r="N5" s="41"/>
      <c r="O5" s="41"/>
      <c r="P5" s="2"/>
      <c r="Q5" s="2"/>
      <c r="R5" s="41"/>
      <c r="S5" s="2"/>
      <c r="T5" s="41"/>
      <c r="U5" s="2"/>
      <c r="V5" s="41"/>
      <c r="W5" s="2"/>
      <c r="X5" s="2"/>
      <c r="Y5" s="2"/>
      <c r="Z5" s="2"/>
      <c r="AA5" s="2"/>
      <c r="AB5" s="41"/>
      <c r="AC5" s="41"/>
      <c r="AD5" s="41"/>
      <c r="AE5" s="2"/>
      <c r="AF5" s="41"/>
      <c r="AG5" s="41"/>
    </row>
    <row r="6" spans="1:36">
      <c r="A6" s="27" t="s">
        <v>58</v>
      </c>
      <c r="B6" s="27" t="s">
        <v>93</v>
      </c>
      <c r="C6" s="21"/>
      <c r="D6" s="21"/>
      <c r="E6" s="21"/>
      <c r="F6" s="21"/>
      <c r="G6" s="21"/>
      <c r="H6" s="41"/>
      <c r="I6" s="41"/>
      <c r="J6" s="41"/>
      <c r="K6" s="41"/>
      <c r="L6" s="41"/>
      <c r="M6" s="41"/>
      <c r="N6" s="41"/>
      <c r="O6" s="41"/>
      <c r="P6" s="2"/>
      <c r="Q6" s="2"/>
      <c r="R6" s="41"/>
      <c r="S6" s="2"/>
      <c r="T6" s="41"/>
      <c r="U6" s="2"/>
      <c r="V6" s="41"/>
      <c r="W6" s="2"/>
      <c r="X6" s="2"/>
      <c r="Y6" s="2"/>
      <c r="Z6" s="2"/>
      <c r="AA6" s="2"/>
      <c r="AB6" s="41"/>
      <c r="AC6" s="41"/>
      <c r="AD6" s="41"/>
      <c r="AE6" s="2"/>
      <c r="AF6" s="41"/>
      <c r="AG6" s="41"/>
    </row>
    <row r="7" spans="1:36">
      <c r="A7" s="27" t="s">
        <v>59</v>
      </c>
      <c r="B7" s="27" t="s">
        <v>95</v>
      </c>
      <c r="C7" s="21"/>
      <c r="D7" s="21"/>
      <c r="E7" s="21"/>
      <c r="F7" s="21"/>
      <c r="G7" s="21"/>
      <c r="H7" s="41"/>
      <c r="I7" s="41"/>
      <c r="J7" s="41"/>
      <c r="K7" s="41"/>
      <c r="L7" s="41"/>
      <c r="M7" s="41"/>
      <c r="N7" s="41"/>
      <c r="O7" s="41"/>
      <c r="P7" s="2"/>
      <c r="Q7" s="2"/>
      <c r="R7" s="41"/>
      <c r="S7" s="2"/>
      <c r="T7" s="41"/>
      <c r="U7" s="2"/>
      <c r="V7" s="41"/>
      <c r="W7" s="2"/>
      <c r="X7" s="2"/>
      <c r="Y7" s="2"/>
      <c r="Z7" s="2"/>
      <c r="AA7" s="2"/>
      <c r="AB7" s="41"/>
      <c r="AC7" s="41"/>
      <c r="AD7" s="41"/>
      <c r="AE7" s="2"/>
      <c r="AF7" s="41"/>
      <c r="AG7" s="41"/>
    </row>
    <row r="8" spans="1:36">
      <c r="A8" s="27" t="s">
        <v>60</v>
      </c>
      <c r="B8" s="27" t="s">
        <v>96</v>
      </c>
      <c r="C8" s="21"/>
      <c r="D8" s="21"/>
      <c r="E8" s="21"/>
      <c r="F8" s="21"/>
      <c r="G8" s="21"/>
      <c r="H8" s="41"/>
      <c r="I8" s="41"/>
      <c r="J8" s="41"/>
      <c r="K8" s="41"/>
      <c r="L8" s="41"/>
      <c r="M8" s="41"/>
      <c r="N8" s="41"/>
      <c r="O8" s="41"/>
      <c r="P8" s="2"/>
      <c r="Q8" s="2"/>
      <c r="R8" s="41" t="s">
        <v>160</v>
      </c>
      <c r="S8" s="2"/>
      <c r="T8" s="41"/>
      <c r="U8" s="41" t="s">
        <v>160</v>
      </c>
      <c r="V8" s="41"/>
      <c r="W8" s="2"/>
      <c r="X8" s="2"/>
      <c r="Y8" s="2"/>
      <c r="Z8" s="2"/>
      <c r="AA8" s="2"/>
      <c r="AB8" s="41" t="s">
        <v>282</v>
      </c>
      <c r="AC8" s="41"/>
      <c r="AD8" s="41"/>
      <c r="AE8" s="2"/>
      <c r="AF8" s="41"/>
      <c r="AG8" s="41"/>
    </row>
    <row r="9" spans="1:36">
      <c r="A9" s="27" t="s">
        <v>61</v>
      </c>
      <c r="B9" s="27" t="s">
        <v>93</v>
      </c>
      <c r="C9" s="21"/>
      <c r="D9" s="21"/>
      <c r="E9" s="21"/>
      <c r="F9" s="21"/>
      <c r="G9" s="21"/>
      <c r="H9" s="41"/>
      <c r="I9" s="41"/>
      <c r="J9" s="41"/>
      <c r="K9" s="41"/>
      <c r="L9" s="41"/>
      <c r="M9" s="41"/>
      <c r="N9" s="41"/>
      <c r="O9" s="41"/>
      <c r="P9" s="2"/>
      <c r="Q9" s="2"/>
      <c r="R9" s="41"/>
      <c r="S9" s="2"/>
      <c r="T9" s="41"/>
      <c r="U9" s="2"/>
      <c r="V9" s="41"/>
      <c r="W9" s="2"/>
      <c r="X9" s="2"/>
      <c r="Y9" s="2"/>
      <c r="Z9" s="2"/>
      <c r="AA9" s="2"/>
      <c r="AB9" s="41"/>
      <c r="AC9" s="41"/>
      <c r="AD9" s="41"/>
      <c r="AE9" s="2"/>
      <c r="AF9" s="41"/>
      <c r="AG9" s="41"/>
    </row>
    <row r="10" spans="1:36">
      <c r="A10" s="67" t="s">
        <v>224</v>
      </c>
      <c r="B10" s="67" t="s">
        <v>106</v>
      </c>
      <c r="C10" s="21"/>
      <c r="D10" s="21"/>
      <c r="E10" s="21"/>
      <c r="F10" s="21"/>
      <c r="G10" s="21"/>
      <c r="H10" s="41"/>
      <c r="I10" s="41"/>
      <c r="J10" s="41"/>
      <c r="K10" s="41"/>
      <c r="L10" s="41"/>
      <c r="M10" s="41"/>
      <c r="N10" s="41"/>
      <c r="O10" s="41"/>
      <c r="P10" s="2"/>
      <c r="Q10" s="2"/>
      <c r="R10" s="41"/>
      <c r="S10" s="2"/>
      <c r="T10" s="41"/>
      <c r="U10" s="2"/>
      <c r="V10" s="41"/>
      <c r="W10" s="2"/>
      <c r="X10" s="2"/>
      <c r="Y10" s="2"/>
      <c r="Z10" s="2"/>
      <c r="AA10" s="2"/>
      <c r="AB10" s="41"/>
      <c r="AC10" s="41"/>
      <c r="AD10" s="41"/>
      <c r="AE10" s="2"/>
      <c r="AF10" s="41"/>
      <c r="AG10" s="41"/>
    </row>
    <row r="11" spans="1:36">
      <c r="A11" s="27" t="s">
        <v>62</v>
      </c>
      <c r="B11" s="27" t="s">
        <v>93</v>
      </c>
      <c r="C11" s="21"/>
      <c r="D11" s="21" t="s">
        <v>163</v>
      </c>
      <c r="E11" s="21"/>
      <c r="F11" s="21"/>
      <c r="G11" s="21"/>
      <c r="H11" s="41"/>
      <c r="I11" s="41"/>
      <c r="J11" s="41"/>
      <c r="K11" s="41"/>
      <c r="L11" s="41"/>
      <c r="M11" s="41"/>
      <c r="N11" s="41"/>
      <c r="O11" s="41"/>
      <c r="P11" s="2"/>
      <c r="Q11" s="2"/>
      <c r="R11" s="41"/>
      <c r="S11" s="2"/>
      <c r="T11" s="41"/>
      <c r="U11" s="2"/>
      <c r="V11" s="41"/>
      <c r="W11" s="2"/>
      <c r="X11" s="2"/>
      <c r="Y11" s="2"/>
      <c r="Z11" s="2"/>
      <c r="AA11" s="2"/>
      <c r="AB11" s="41"/>
      <c r="AC11" s="41"/>
      <c r="AD11" s="41"/>
      <c r="AE11" s="2"/>
      <c r="AF11" s="41"/>
      <c r="AG11" s="41"/>
    </row>
    <row r="12" spans="1:36">
      <c r="A12" s="27" t="s">
        <v>63</v>
      </c>
      <c r="B12" s="27" t="s">
        <v>95</v>
      </c>
      <c r="C12" s="21"/>
      <c r="D12" s="21"/>
      <c r="E12" s="21"/>
      <c r="F12" s="21"/>
      <c r="G12" s="21"/>
      <c r="H12" s="41"/>
      <c r="I12" s="41"/>
      <c r="J12" s="41"/>
      <c r="K12" s="41"/>
      <c r="L12" s="41"/>
      <c r="M12" s="41"/>
      <c r="N12" s="41"/>
      <c r="O12" s="41"/>
      <c r="P12" s="2"/>
      <c r="Q12" s="2"/>
      <c r="R12" s="41"/>
      <c r="S12" s="2"/>
      <c r="T12" s="41"/>
      <c r="U12" s="2"/>
      <c r="V12" s="41"/>
      <c r="W12" s="2"/>
      <c r="X12" s="2"/>
      <c r="Y12" s="2"/>
      <c r="Z12" s="2"/>
      <c r="AA12" s="2"/>
      <c r="AB12" s="41"/>
      <c r="AC12" s="41"/>
      <c r="AD12" s="41"/>
      <c r="AE12" s="2"/>
      <c r="AF12" s="41"/>
      <c r="AG12" s="41"/>
    </row>
    <row r="13" spans="1:36">
      <c r="A13" s="28" t="s">
        <v>53</v>
      </c>
      <c r="B13" s="28" t="s">
        <v>98</v>
      </c>
      <c r="C13" s="21"/>
      <c r="D13" s="21"/>
      <c r="E13" s="21"/>
      <c r="F13" s="21"/>
      <c r="G13" s="21"/>
      <c r="H13" s="41"/>
      <c r="I13" s="41"/>
      <c r="J13" s="41"/>
      <c r="K13" s="41"/>
      <c r="L13" s="41"/>
      <c r="M13" s="41"/>
      <c r="N13" s="41"/>
      <c r="O13" s="41"/>
      <c r="P13" s="2"/>
      <c r="Q13" s="2"/>
      <c r="R13" s="41"/>
      <c r="S13" s="2"/>
      <c r="T13" s="41"/>
      <c r="U13" s="2"/>
      <c r="V13" s="41"/>
      <c r="W13" s="2"/>
      <c r="X13" s="2"/>
      <c r="Y13" s="2"/>
      <c r="Z13" s="2"/>
      <c r="AA13" s="2"/>
      <c r="AB13" s="41"/>
      <c r="AC13" s="41"/>
      <c r="AD13" s="41"/>
      <c r="AE13" s="21" t="s">
        <v>164</v>
      </c>
      <c r="AF13" s="41"/>
      <c r="AG13" s="41"/>
    </row>
    <row r="14" spans="1:36">
      <c r="A14" s="27" t="s">
        <v>64</v>
      </c>
      <c r="B14" s="27" t="s">
        <v>97</v>
      </c>
      <c r="C14" s="21"/>
      <c r="D14" s="21"/>
      <c r="E14" s="21"/>
      <c r="F14" s="21"/>
      <c r="G14" s="21"/>
      <c r="H14" s="41"/>
      <c r="I14" s="41"/>
      <c r="J14" s="41"/>
      <c r="K14" s="41"/>
      <c r="L14" s="41"/>
      <c r="M14" s="41"/>
      <c r="N14" s="41"/>
      <c r="O14" s="41"/>
      <c r="P14" s="2"/>
      <c r="Q14" s="2"/>
      <c r="R14" s="41"/>
      <c r="S14" s="2"/>
      <c r="T14" s="41"/>
      <c r="U14" s="2"/>
      <c r="V14" s="41" t="s">
        <v>259</v>
      </c>
      <c r="W14" s="2"/>
      <c r="X14" s="2"/>
      <c r="Y14" s="2"/>
      <c r="Z14" s="2"/>
      <c r="AA14" s="41" t="s">
        <v>201</v>
      </c>
      <c r="AB14" s="41"/>
      <c r="AC14" s="41"/>
      <c r="AD14" s="41"/>
      <c r="AE14" s="2"/>
      <c r="AF14" s="41"/>
      <c r="AG14" s="41"/>
    </row>
    <row r="15" spans="1:36">
      <c r="A15" s="27" t="s">
        <v>65</v>
      </c>
      <c r="B15" s="27" t="s">
        <v>93</v>
      </c>
      <c r="C15" s="21"/>
      <c r="D15" s="21" t="s">
        <v>160</v>
      </c>
      <c r="E15" s="21"/>
      <c r="F15" s="21"/>
      <c r="G15" s="21"/>
      <c r="H15" s="41"/>
      <c r="I15" s="41"/>
      <c r="J15" s="41"/>
      <c r="K15" s="41"/>
      <c r="L15" s="41"/>
      <c r="M15" s="41"/>
      <c r="N15" s="41"/>
      <c r="O15" s="41"/>
      <c r="P15" s="2"/>
      <c r="Q15" s="2"/>
      <c r="R15" s="41"/>
      <c r="S15" s="2"/>
      <c r="T15" s="41"/>
      <c r="U15" s="2"/>
      <c r="V15" s="41"/>
      <c r="W15" s="2"/>
      <c r="X15" s="2"/>
      <c r="Y15" s="2"/>
      <c r="Z15" s="2"/>
      <c r="AA15" s="2"/>
      <c r="AB15" s="41"/>
      <c r="AC15" s="41"/>
      <c r="AD15" s="41"/>
      <c r="AE15" s="41" t="s">
        <v>160</v>
      </c>
      <c r="AF15" s="41"/>
      <c r="AG15" s="41"/>
    </row>
    <row r="16" spans="1:36">
      <c r="A16" s="27" t="s">
        <v>66</v>
      </c>
      <c r="B16" s="27" t="s">
        <v>92</v>
      </c>
      <c r="C16" s="21"/>
      <c r="D16" s="21"/>
      <c r="E16" s="21"/>
      <c r="F16" s="21"/>
      <c r="G16" s="21"/>
      <c r="H16" s="41"/>
      <c r="I16" s="41"/>
      <c r="J16" s="41"/>
      <c r="K16" s="41"/>
      <c r="L16" s="41"/>
      <c r="M16" s="41"/>
      <c r="N16" s="41"/>
      <c r="O16" s="41"/>
      <c r="P16" s="2"/>
      <c r="Q16" s="2"/>
      <c r="R16" s="41"/>
      <c r="S16" s="2"/>
      <c r="T16" s="41"/>
      <c r="U16" s="2"/>
      <c r="V16" s="41"/>
      <c r="W16" s="2"/>
      <c r="X16" s="2"/>
      <c r="Y16" s="2"/>
      <c r="Z16" s="2"/>
      <c r="AA16" s="2"/>
      <c r="AB16" s="41"/>
      <c r="AC16" s="41"/>
      <c r="AD16" s="41"/>
      <c r="AE16" s="2"/>
      <c r="AF16" s="41"/>
      <c r="AG16" s="41"/>
    </row>
    <row r="17" spans="1:33">
      <c r="A17" s="27" t="s">
        <v>67</v>
      </c>
      <c r="B17" s="27" t="s">
        <v>92</v>
      </c>
      <c r="C17" s="21"/>
      <c r="D17" s="21"/>
      <c r="E17" s="21"/>
      <c r="F17" s="21"/>
      <c r="G17" s="21"/>
      <c r="H17" s="41"/>
      <c r="I17" s="41"/>
      <c r="J17" s="41"/>
      <c r="K17" s="41"/>
      <c r="L17" s="41"/>
      <c r="M17" s="41"/>
      <c r="N17" s="41"/>
      <c r="O17" s="41"/>
      <c r="P17" s="2"/>
      <c r="Q17" s="2"/>
      <c r="R17" s="41"/>
      <c r="S17" s="2"/>
      <c r="T17" s="41"/>
      <c r="U17" s="2"/>
      <c r="V17" s="41"/>
      <c r="W17" s="2"/>
      <c r="X17" s="2"/>
      <c r="Y17" s="2"/>
      <c r="Z17" s="2"/>
      <c r="AA17" s="2"/>
      <c r="AB17" s="41"/>
      <c r="AC17" s="41"/>
      <c r="AD17" s="41"/>
      <c r="AE17" s="2"/>
      <c r="AF17" s="41"/>
      <c r="AG17" s="41"/>
    </row>
    <row r="18" spans="1:33">
      <c r="A18" s="27" t="s">
        <v>68</v>
      </c>
      <c r="B18" s="27" t="s">
        <v>93</v>
      </c>
      <c r="C18" s="21"/>
      <c r="D18" s="21"/>
      <c r="E18" s="21"/>
      <c r="F18" s="21"/>
      <c r="G18" s="21"/>
      <c r="H18" s="41"/>
      <c r="I18" s="41"/>
      <c r="J18" s="41"/>
      <c r="K18" s="41" t="s">
        <v>160</v>
      </c>
      <c r="L18" s="41"/>
      <c r="M18" s="41"/>
      <c r="N18" s="41"/>
      <c r="O18" s="41"/>
      <c r="P18" s="2"/>
      <c r="Q18" s="2"/>
      <c r="R18" s="41"/>
      <c r="S18" s="2"/>
      <c r="T18" s="41"/>
      <c r="U18" s="2"/>
      <c r="V18" s="41"/>
      <c r="W18" s="2"/>
      <c r="X18" s="2"/>
      <c r="Y18" s="2"/>
      <c r="Z18" s="2"/>
      <c r="AA18" s="2"/>
      <c r="AB18" s="41"/>
      <c r="AC18" s="41"/>
      <c r="AD18" s="41"/>
      <c r="AE18" s="2"/>
      <c r="AF18" s="41"/>
      <c r="AG18" s="41"/>
    </row>
    <row r="19" spans="1:33">
      <c r="A19" s="28" t="s">
        <v>54</v>
      </c>
      <c r="B19" s="28" t="s">
        <v>99</v>
      </c>
      <c r="C19" s="21"/>
      <c r="D19" s="21"/>
      <c r="E19" s="21"/>
      <c r="F19" s="21"/>
      <c r="G19" s="21"/>
      <c r="H19" s="41"/>
      <c r="I19" s="41"/>
      <c r="J19" s="41"/>
      <c r="K19" s="41"/>
      <c r="L19" s="41"/>
      <c r="M19" s="41"/>
      <c r="N19" s="41"/>
      <c r="O19" s="41"/>
      <c r="P19" s="2"/>
      <c r="Q19" s="2"/>
      <c r="R19" s="41"/>
      <c r="S19" s="2"/>
      <c r="T19" s="41"/>
      <c r="U19" s="2"/>
      <c r="V19" s="41"/>
      <c r="W19" s="2"/>
      <c r="X19" s="2"/>
      <c r="Y19" s="2"/>
      <c r="Z19" s="2"/>
      <c r="AA19" s="2"/>
      <c r="AB19" s="41"/>
      <c r="AC19" s="41"/>
      <c r="AD19" s="41"/>
      <c r="AE19" s="2"/>
      <c r="AF19" s="41" t="s">
        <v>160</v>
      </c>
      <c r="AG19" s="41"/>
    </row>
    <row r="20" spans="1:33">
      <c r="A20" s="27" t="s">
        <v>69</v>
      </c>
      <c r="B20" s="27" t="s">
        <v>98</v>
      </c>
      <c r="C20" s="21"/>
      <c r="D20" s="21"/>
      <c r="E20" s="21"/>
      <c r="F20" s="21"/>
      <c r="G20" s="21"/>
      <c r="H20" s="41"/>
      <c r="I20" s="21" t="s">
        <v>183</v>
      </c>
      <c r="J20" s="41" t="s">
        <v>186</v>
      </c>
      <c r="K20" s="41"/>
      <c r="L20" s="21" t="s">
        <v>183</v>
      </c>
      <c r="M20" s="41"/>
      <c r="N20" s="41"/>
      <c r="O20" s="41"/>
      <c r="P20" s="2"/>
      <c r="Q20" s="2"/>
      <c r="R20" s="41"/>
      <c r="S20" s="2"/>
      <c r="T20" s="41"/>
      <c r="U20" s="41" t="s">
        <v>186</v>
      </c>
      <c r="V20" s="41"/>
      <c r="W20" s="2"/>
      <c r="X20" s="2"/>
      <c r="Y20" s="2"/>
      <c r="Z20" s="2"/>
      <c r="AA20" s="2"/>
      <c r="AB20" s="41" t="s">
        <v>186</v>
      </c>
      <c r="AC20" s="41"/>
      <c r="AD20" s="41"/>
      <c r="AE20" s="2"/>
      <c r="AF20" s="41"/>
      <c r="AG20" s="41" t="s">
        <v>172</v>
      </c>
    </row>
    <row r="21" spans="1:33">
      <c r="A21" s="27" t="s">
        <v>70</v>
      </c>
      <c r="B21" s="27" t="s">
        <v>95</v>
      </c>
      <c r="C21" s="21"/>
      <c r="D21" s="21"/>
      <c r="E21" s="21"/>
      <c r="F21" s="21"/>
      <c r="G21" s="21"/>
      <c r="H21" s="41"/>
      <c r="I21" s="41"/>
      <c r="J21" s="41"/>
      <c r="K21" s="41"/>
      <c r="L21" s="41"/>
      <c r="M21" s="41"/>
      <c r="N21" s="41"/>
      <c r="O21" s="41"/>
      <c r="P21" s="2"/>
      <c r="Q21" s="2"/>
      <c r="R21" s="41"/>
      <c r="S21" s="2"/>
      <c r="T21" s="41"/>
      <c r="U21" s="2"/>
      <c r="V21" s="41"/>
      <c r="W21" s="2"/>
      <c r="X21" s="2"/>
      <c r="Y21" s="2"/>
      <c r="Z21" s="2"/>
      <c r="AA21" s="2"/>
      <c r="AB21" s="41"/>
      <c r="AC21" s="41"/>
      <c r="AD21" s="41"/>
      <c r="AE21" s="2"/>
      <c r="AF21" s="41"/>
      <c r="AG21" s="41"/>
    </row>
    <row r="22" spans="1:33">
      <c r="A22" s="27" t="s">
        <v>71</v>
      </c>
      <c r="B22" s="27" t="s">
        <v>99</v>
      </c>
      <c r="C22" s="21"/>
      <c r="D22" s="21"/>
      <c r="E22" s="21"/>
      <c r="F22" s="21"/>
      <c r="G22" s="21"/>
      <c r="H22" s="41"/>
      <c r="I22" s="41"/>
      <c r="J22" s="41"/>
      <c r="K22" s="41"/>
      <c r="L22" s="41"/>
      <c r="M22" s="41"/>
      <c r="N22" s="41"/>
      <c r="O22" s="41"/>
      <c r="P22" s="2"/>
      <c r="Q22" s="2"/>
      <c r="R22" s="41"/>
      <c r="S22" s="2"/>
      <c r="T22" s="41"/>
      <c r="U22" s="2"/>
      <c r="V22" s="41"/>
      <c r="W22" s="2"/>
      <c r="X22" s="2"/>
      <c r="Y22" s="2"/>
      <c r="Z22" s="2"/>
      <c r="AA22" s="2"/>
      <c r="AB22" s="41"/>
      <c r="AC22" s="41"/>
      <c r="AD22" s="41"/>
      <c r="AE22" s="2"/>
      <c r="AF22" s="41"/>
      <c r="AG22" s="41"/>
    </row>
    <row r="23" spans="1:33">
      <c r="A23" s="27" t="s">
        <v>175</v>
      </c>
      <c r="B23" s="27" t="s">
        <v>162</v>
      </c>
      <c r="C23" s="21"/>
      <c r="D23" s="21"/>
      <c r="E23" s="21"/>
      <c r="F23" s="21"/>
      <c r="G23" s="21"/>
      <c r="H23" s="21" t="s">
        <v>180</v>
      </c>
      <c r="I23" s="41"/>
      <c r="J23" s="41" t="s">
        <v>187</v>
      </c>
      <c r="K23" s="41" t="s">
        <v>193</v>
      </c>
      <c r="L23" s="41" t="s">
        <v>196</v>
      </c>
      <c r="M23" s="21" t="s">
        <v>183</v>
      </c>
      <c r="N23" s="41" t="s">
        <v>201</v>
      </c>
      <c r="O23" s="41" t="s">
        <v>231</v>
      </c>
      <c r="P23" s="21" t="s">
        <v>164</v>
      </c>
      <c r="Q23" s="21" t="s">
        <v>164</v>
      </c>
      <c r="R23" s="41"/>
      <c r="S23" s="2"/>
      <c r="T23" s="41"/>
      <c r="U23" s="2"/>
      <c r="V23" s="21" t="s">
        <v>164</v>
      </c>
      <c r="W23" s="2"/>
      <c r="X23" s="21" t="s">
        <v>263</v>
      </c>
      <c r="Y23" s="2" t="s">
        <v>275</v>
      </c>
      <c r="Z23" s="41" t="s">
        <v>186</v>
      </c>
      <c r="AA23" s="2"/>
      <c r="AB23" s="41"/>
      <c r="AC23" s="41"/>
      <c r="AD23" s="41"/>
      <c r="AE23" s="21" t="s">
        <v>172</v>
      </c>
      <c r="AF23" s="41" t="s">
        <v>291</v>
      </c>
      <c r="AG23" s="41" t="s">
        <v>196</v>
      </c>
    </row>
    <row r="24" spans="1:33">
      <c r="A24" s="27" t="s">
        <v>72</v>
      </c>
      <c r="B24" s="27" t="s">
        <v>100</v>
      </c>
      <c r="C24" s="48" t="s">
        <v>160</v>
      </c>
      <c r="D24" s="21" t="s">
        <v>160</v>
      </c>
      <c r="E24" s="21"/>
      <c r="F24" s="21"/>
      <c r="G24" s="21"/>
      <c r="H24" s="41"/>
      <c r="I24" s="41"/>
      <c r="J24" s="41"/>
      <c r="K24" s="41"/>
      <c r="L24" s="41"/>
      <c r="M24" s="41"/>
      <c r="N24" s="41"/>
      <c r="O24" s="41"/>
      <c r="P24" s="2"/>
      <c r="Q24" s="2"/>
      <c r="R24" s="41"/>
      <c r="S24" s="2"/>
      <c r="T24" s="41"/>
      <c r="U24" s="2"/>
      <c r="V24" s="41"/>
      <c r="W24" s="2"/>
      <c r="X24" s="2"/>
      <c r="Y24" s="2"/>
      <c r="Z24" s="2"/>
      <c r="AA24" s="2"/>
      <c r="AB24" s="41"/>
      <c r="AC24" s="41"/>
      <c r="AD24" s="41"/>
      <c r="AE24" s="2"/>
      <c r="AF24" s="41"/>
      <c r="AG24" s="41"/>
    </row>
    <row r="25" spans="1:33">
      <c r="A25" s="27" t="s">
        <v>73</v>
      </c>
      <c r="B25" s="27" t="s">
        <v>99</v>
      </c>
      <c r="C25" s="21"/>
      <c r="D25" s="21"/>
      <c r="E25" s="21"/>
      <c r="F25" s="21"/>
      <c r="G25" s="21"/>
      <c r="H25" s="41"/>
      <c r="I25" s="41"/>
      <c r="J25" s="41"/>
      <c r="K25" s="41"/>
      <c r="L25" s="41"/>
      <c r="M25" s="41"/>
      <c r="N25" s="41"/>
      <c r="O25" s="41"/>
      <c r="P25" s="2"/>
      <c r="Q25" s="2"/>
      <c r="R25" s="41"/>
      <c r="S25" s="2"/>
      <c r="T25" s="41"/>
      <c r="U25" s="2"/>
      <c r="V25" s="41"/>
      <c r="W25" s="2"/>
      <c r="X25" s="2"/>
      <c r="Y25" s="2"/>
      <c r="Z25" s="2"/>
      <c r="AA25" s="2"/>
      <c r="AB25" s="41"/>
      <c r="AC25" s="41"/>
      <c r="AD25" s="41"/>
      <c r="AE25" s="2"/>
      <c r="AF25" s="41"/>
      <c r="AG25" s="41"/>
    </row>
    <row r="26" spans="1:33">
      <c r="A26" s="27" t="s">
        <v>74</v>
      </c>
      <c r="B26" s="27" t="s">
        <v>97</v>
      </c>
      <c r="C26" s="21"/>
      <c r="D26" s="21"/>
      <c r="E26" s="21"/>
      <c r="F26" s="21"/>
      <c r="G26" s="21"/>
      <c r="H26" s="41"/>
      <c r="I26" s="41"/>
      <c r="J26" s="41"/>
      <c r="K26" s="41"/>
      <c r="L26" s="41"/>
      <c r="M26" s="41"/>
      <c r="N26" s="41"/>
      <c r="O26" s="41"/>
      <c r="P26" s="2"/>
      <c r="Q26" s="2"/>
      <c r="R26" s="41"/>
      <c r="S26" s="2"/>
      <c r="T26" s="41"/>
      <c r="U26" s="2"/>
      <c r="V26" s="41"/>
      <c r="W26" s="2"/>
      <c r="X26" s="2"/>
      <c r="Y26" s="2"/>
      <c r="Z26" s="2"/>
      <c r="AA26" s="2"/>
      <c r="AB26" s="41"/>
      <c r="AC26" s="41"/>
      <c r="AD26" s="41"/>
      <c r="AE26" s="2"/>
      <c r="AF26" s="41"/>
      <c r="AG26" s="41"/>
    </row>
    <row r="27" spans="1:33">
      <c r="A27" s="67" t="s">
        <v>225</v>
      </c>
      <c r="B27" s="67" t="s">
        <v>98</v>
      </c>
      <c r="C27" s="21"/>
      <c r="D27" s="21"/>
      <c r="E27" s="21"/>
      <c r="F27" s="21"/>
      <c r="G27" s="21"/>
      <c r="H27" s="41"/>
      <c r="I27" s="41"/>
      <c r="J27" s="41"/>
      <c r="K27" s="41"/>
      <c r="L27" s="41"/>
      <c r="M27" s="41"/>
      <c r="N27" s="41"/>
      <c r="O27" s="41"/>
      <c r="P27" s="2"/>
      <c r="Q27" s="2"/>
      <c r="R27" s="41"/>
      <c r="S27" s="2"/>
      <c r="T27" s="41"/>
      <c r="U27" s="2"/>
      <c r="V27" s="41"/>
      <c r="W27" s="2"/>
      <c r="X27" s="2"/>
      <c r="Y27" s="2"/>
      <c r="Z27" s="2"/>
      <c r="AA27" s="2"/>
      <c r="AB27" s="41"/>
      <c r="AC27" s="41"/>
      <c r="AD27" s="41"/>
      <c r="AE27" s="2"/>
      <c r="AF27" s="41"/>
      <c r="AG27" s="41"/>
    </row>
    <row r="28" spans="1:33">
      <c r="A28" s="27" t="s">
        <v>76</v>
      </c>
      <c r="B28" s="27" t="s">
        <v>102</v>
      </c>
      <c r="C28" s="21"/>
      <c r="D28" s="21"/>
      <c r="E28" s="21"/>
      <c r="F28" s="21"/>
      <c r="G28" s="21"/>
      <c r="H28" s="41"/>
      <c r="I28" s="41"/>
      <c r="J28" s="41"/>
      <c r="K28" s="41"/>
      <c r="L28" s="41"/>
      <c r="M28" s="41"/>
      <c r="N28" s="41"/>
      <c r="O28" s="41"/>
      <c r="P28" s="2"/>
      <c r="Q28" s="2"/>
      <c r="R28" s="41"/>
      <c r="S28" s="2"/>
      <c r="T28" s="41"/>
      <c r="U28" s="2"/>
      <c r="V28" s="41"/>
      <c r="W28" s="2"/>
      <c r="X28" s="2"/>
      <c r="Y28" s="2"/>
      <c r="Z28" s="2"/>
      <c r="AA28" s="2"/>
      <c r="AB28" s="41"/>
      <c r="AC28" s="41"/>
      <c r="AD28" s="41"/>
      <c r="AE28" s="2"/>
      <c r="AF28" s="41"/>
      <c r="AG28" s="41"/>
    </row>
    <row r="29" spans="1:33">
      <c r="A29" s="27" t="s">
        <v>77</v>
      </c>
      <c r="B29" s="27" t="s">
        <v>103</v>
      </c>
      <c r="C29" s="21"/>
      <c r="D29" s="21" t="s">
        <v>164</v>
      </c>
      <c r="E29" s="21" t="s">
        <v>170</v>
      </c>
      <c r="F29" s="21" t="s">
        <v>172</v>
      </c>
      <c r="G29" s="21" t="s">
        <v>176</v>
      </c>
      <c r="H29" s="41"/>
      <c r="I29" s="21" t="s">
        <v>184</v>
      </c>
      <c r="J29" s="41"/>
      <c r="K29" s="41"/>
      <c r="L29" s="41"/>
      <c r="M29" s="41"/>
      <c r="N29" s="41"/>
      <c r="O29" s="41"/>
      <c r="P29" s="2"/>
      <c r="Q29" s="2"/>
      <c r="R29" s="41" t="s">
        <v>239</v>
      </c>
      <c r="S29" s="2"/>
      <c r="T29" s="41" t="s">
        <v>186</v>
      </c>
      <c r="U29" s="41" t="s">
        <v>186</v>
      </c>
      <c r="V29" s="41"/>
      <c r="W29" s="21" t="s">
        <v>172</v>
      </c>
      <c r="X29" s="2"/>
      <c r="Y29" s="2"/>
      <c r="Z29" s="2"/>
      <c r="AA29" s="2"/>
      <c r="AB29" s="41"/>
      <c r="AC29" s="41"/>
      <c r="AD29" s="21" t="s">
        <v>164</v>
      </c>
      <c r="AE29" s="2"/>
      <c r="AF29" s="41"/>
      <c r="AG29" s="41"/>
    </row>
    <row r="30" spans="1:33">
      <c r="A30" s="27" t="s">
        <v>78</v>
      </c>
      <c r="B30" s="27" t="s">
        <v>104</v>
      </c>
      <c r="C30" s="21"/>
      <c r="D30" s="21"/>
      <c r="E30" s="21" t="s">
        <v>160</v>
      </c>
      <c r="F30" s="21"/>
      <c r="G30" s="21" t="s">
        <v>160</v>
      </c>
      <c r="H30" s="41"/>
      <c r="I30" s="41"/>
      <c r="J30" s="41"/>
      <c r="K30" s="41"/>
      <c r="L30" s="41"/>
      <c r="M30" s="41"/>
      <c r="N30" s="41"/>
      <c r="O30" s="41"/>
      <c r="P30" s="41" t="s">
        <v>232</v>
      </c>
      <c r="Q30" s="2"/>
      <c r="R30" s="41"/>
      <c r="S30" s="2"/>
      <c r="T30" s="41"/>
      <c r="U30" s="2"/>
      <c r="V30" s="41"/>
      <c r="W30" s="2"/>
      <c r="X30" s="2"/>
      <c r="Y30" s="2"/>
      <c r="Z30" s="2"/>
      <c r="AA30" s="2"/>
      <c r="AB30" s="41"/>
      <c r="AC30" s="41"/>
      <c r="AD30" s="41"/>
      <c r="AE30" s="2"/>
      <c r="AF30" s="41"/>
      <c r="AG30" s="41"/>
    </row>
    <row r="31" spans="1:33">
      <c r="A31" s="27" t="s">
        <v>79</v>
      </c>
      <c r="B31" s="27" t="s">
        <v>105</v>
      </c>
      <c r="C31" s="21"/>
      <c r="D31" s="21"/>
      <c r="E31" s="21"/>
      <c r="F31" s="21"/>
      <c r="G31" s="21"/>
      <c r="H31" s="41"/>
      <c r="I31" s="41"/>
      <c r="J31" s="41"/>
      <c r="K31" s="41"/>
      <c r="L31" s="41"/>
      <c r="M31" s="41"/>
      <c r="N31" s="41"/>
      <c r="O31" s="41"/>
      <c r="P31" s="2"/>
      <c r="Q31" s="2"/>
      <c r="R31" s="41"/>
      <c r="S31" s="2"/>
      <c r="T31" s="41"/>
      <c r="U31" s="2"/>
      <c r="V31" s="41"/>
      <c r="W31" s="2"/>
      <c r="X31" s="2"/>
      <c r="Y31" s="2"/>
      <c r="Z31" s="2"/>
      <c r="AA31" s="2"/>
      <c r="AB31" s="41"/>
      <c r="AC31" s="41"/>
      <c r="AD31" s="41"/>
      <c r="AE31" s="2"/>
      <c r="AF31" s="41"/>
      <c r="AG31" s="41"/>
    </row>
    <row r="32" spans="1:33">
      <c r="A32" s="27" t="s">
        <v>80</v>
      </c>
      <c r="B32" s="27" t="s">
        <v>104</v>
      </c>
      <c r="C32" s="21"/>
      <c r="D32" s="21"/>
      <c r="E32" s="21"/>
      <c r="F32" s="21"/>
      <c r="G32" s="21"/>
      <c r="H32" s="41"/>
      <c r="I32" s="41"/>
      <c r="J32" s="41"/>
      <c r="K32" s="41"/>
      <c r="L32" s="41"/>
      <c r="M32" s="41"/>
      <c r="N32" s="41" t="s">
        <v>160</v>
      </c>
      <c r="O32" s="41"/>
      <c r="P32" s="2"/>
      <c r="Q32" s="2"/>
      <c r="R32" s="41"/>
      <c r="S32" s="2"/>
      <c r="T32" s="41"/>
      <c r="U32" s="2"/>
      <c r="V32" s="41"/>
      <c r="W32" s="2"/>
      <c r="X32" s="2"/>
      <c r="Y32" s="2"/>
      <c r="Z32" s="2"/>
      <c r="AA32" s="41" t="s">
        <v>160</v>
      </c>
      <c r="AB32" s="41"/>
      <c r="AC32" s="41"/>
      <c r="AD32" s="41"/>
      <c r="AE32" s="2"/>
      <c r="AF32" s="41"/>
      <c r="AG32" s="41"/>
    </row>
    <row r="33" spans="1:33">
      <c r="A33" s="27" t="s">
        <v>81</v>
      </c>
      <c r="B33" s="27" t="s">
        <v>104</v>
      </c>
      <c r="C33" s="21"/>
      <c r="D33" s="21"/>
      <c r="E33" s="21"/>
      <c r="F33" s="21"/>
      <c r="G33" s="21"/>
      <c r="H33" s="41"/>
      <c r="I33" s="41"/>
      <c r="J33" s="41"/>
      <c r="K33" s="41"/>
      <c r="L33" s="41"/>
      <c r="M33" s="41"/>
      <c r="N33" s="41"/>
      <c r="O33" s="41"/>
      <c r="P33" s="2"/>
      <c r="Q33" s="2"/>
      <c r="R33" s="41"/>
      <c r="S33" s="2"/>
      <c r="T33" s="41"/>
      <c r="U33" s="2"/>
      <c r="V33" s="41"/>
      <c r="W33" s="2"/>
      <c r="X33" s="2"/>
      <c r="Y33" s="2"/>
      <c r="Z33" s="2"/>
      <c r="AA33" s="2"/>
      <c r="AB33" s="41"/>
      <c r="AC33" s="41"/>
      <c r="AD33" s="41"/>
      <c r="AE33" s="2"/>
      <c r="AF33" s="41"/>
      <c r="AG33" s="41"/>
    </row>
    <row r="34" spans="1:33">
      <c r="A34" s="27" t="s">
        <v>82</v>
      </c>
      <c r="B34" s="27" t="s">
        <v>100</v>
      </c>
      <c r="C34" s="21"/>
      <c r="D34" s="21"/>
      <c r="E34" s="21"/>
      <c r="F34" s="21"/>
      <c r="G34" s="21"/>
      <c r="H34" s="41"/>
      <c r="I34" s="41"/>
      <c r="J34" s="41" t="s">
        <v>160</v>
      </c>
      <c r="K34" s="41"/>
      <c r="L34" s="41"/>
      <c r="M34" s="41"/>
      <c r="N34" s="41"/>
      <c r="O34" s="41"/>
      <c r="P34" s="2"/>
      <c r="Q34" s="2"/>
      <c r="R34" s="41"/>
      <c r="S34" s="2"/>
      <c r="T34" s="41"/>
      <c r="U34" s="2"/>
      <c r="V34" s="41"/>
      <c r="W34" s="2"/>
      <c r="X34" s="2"/>
      <c r="Y34" s="2"/>
      <c r="Z34" s="2"/>
      <c r="AA34" s="2"/>
      <c r="AB34" s="41"/>
      <c r="AC34" s="41"/>
      <c r="AD34" s="41"/>
      <c r="AE34" s="2"/>
      <c r="AF34" s="41"/>
      <c r="AG34" s="41"/>
    </row>
    <row r="35" spans="1:33">
      <c r="A35" s="27" t="s">
        <v>83</v>
      </c>
      <c r="B35" s="27" t="s">
        <v>100</v>
      </c>
      <c r="C35" s="21"/>
      <c r="D35" s="21"/>
      <c r="E35" s="21"/>
      <c r="F35" s="21"/>
      <c r="G35" s="21"/>
      <c r="H35" s="41"/>
      <c r="I35" s="41"/>
      <c r="J35" s="41"/>
      <c r="K35" s="41"/>
      <c r="L35" s="41"/>
      <c r="M35" s="41"/>
      <c r="N35" s="41"/>
      <c r="O35" s="41"/>
      <c r="P35" s="2"/>
      <c r="Q35" s="2"/>
      <c r="R35" s="41"/>
      <c r="S35" s="2"/>
      <c r="T35" s="41"/>
      <c r="U35" s="2"/>
      <c r="V35" s="41"/>
      <c r="W35" s="2"/>
      <c r="X35" s="2"/>
      <c r="Y35" s="2"/>
      <c r="Z35" s="2"/>
      <c r="AA35" s="2"/>
      <c r="AB35" s="41"/>
      <c r="AC35" s="41"/>
      <c r="AD35" s="41"/>
      <c r="AE35" s="2"/>
      <c r="AF35" s="41"/>
      <c r="AG35" s="41"/>
    </row>
    <row r="36" spans="1:33">
      <c r="A36" s="27" t="s">
        <v>84</v>
      </c>
      <c r="B36" s="27" t="s">
        <v>106</v>
      </c>
      <c r="C36" s="21"/>
      <c r="D36" s="21"/>
      <c r="E36" s="21"/>
      <c r="F36" s="21"/>
      <c r="G36" s="21"/>
      <c r="H36" s="41"/>
      <c r="I36" s="41"/>
      <c r="J36" s="41"/>
      <c r="K36" s="41"/>
      <c r="L36" s="41"/>
      <c r="M36" s="41"/>
      <c r="N36" s="41"/>
      <c r="O36" s="41"/>
      <c r="P36" s="2"/>
      <c r="Q36" s="2"/>
      <c r="R36" s="41" t="s">
        <v>160</v>
      </c>
      <c r="S36" s="2"/>
      <c r="T36" s="41"/>
      <c r="U36" s="2"/>
      <c r="V36" s="41"/>
      <c r="W36" s="2"/>
      <c r="X36" s="2"/>
      <c r="Y36" s="2"/>
      <c r="Z36" s="2"/>
      <c r="AA36" s="2"/>
      <c r="AB36" s="41" t="s">
        <v>160</v>
      </c>
      <c r="AC36" s="41"/>
      <c r="AD36" s="41"/>
      <c r="AE36" s="2"/>
      <c r="AF36" s="41"/>
      <c r="AG36" s="41"/>
    </row>
    <row r="37" spans="1:33">
      <c r="A37" s="27" t="s">
        <v>85</v>
      </c>
      <c r="B37" s="27" t="s">
        <v>106</v>
      </c>
      <c r="C37" s="21"/>
      <c r="D37" s="21" t="s">
        <v>160</v>
      </c>
      <c r="E37" s="21" t="s">
        <v>160</v>
      </c>
      <c r="F37" s="21"/>
      <c r="G37" s="21"/>
      <c r="H37" s="21" t="s">
        <v>160</v>
      </c>
      <c r="I37" s="41"/>
      <c r="J37" s="41"/>
      <c r="K37" s="41"/>
      <c r="L37" s="41"/>
      <c r="M37" s="41"/>
      <c r="N37" s="41"/>
      <c r="O37" s="41"/>
      <c r="P37" s="2"/>
      <c r="Q37" s="2"/>
      <c r="R37" s="41"/>
      <c r="S37" s="2"/>
      <c r="T37" s="41"/>
      <c r="U37" s="2"/>
      <c r="V37" s="41"/>
      <c r="W37" s="2"/>
      <c r="X37" s="2"/>
      <c r="Y37" s="2"/>
      <c r="Z37" s="2"/>
      <c r="AA37" s="2"/>
      <c r="AB37" s="41"/>
      <c r="AC37" s="41"/>
      <c r="AD37" s="41"/>
      <c r="AE37" s="2"/>
      <c r="AF37" s="41" t="s">
        <v>160</v>
      </c>
      <c r="AG37" s="41" t="s">
        <v>160</v>
      </c>
    </row>
    <row r="38" spans="1:33">
      <c r="A38" s="27" t="s">
        <v>86</v>
      </c>
      <c r="B38" s="27" t="s">
        <v>107</v>
      </c>
      <c r="C38" s="21"/>
      <c r="D38" s="21"/>
      <c r="E38" s="21"/>
      <c r="F38" s="21"/>
      <c r="G38" s="21"/>
      <c r="H38" s="41"/>
      <c r="I38" s="41"/>
      <c r="J38" s="41"/>
      <c r="K38" s="41"/>
      <c r="L38" s="41"/>
      <c r="M38" s="41"/>
      <c r="N38" s="41"/>
      <c r="O38" s="41"/>
      <c r="P38" s="2"/>
      <c r="Q38" s="2"/>
      <c r="R38" s="41"/>
      <c r="S38" s="2"/>
      <c r="T38" s="41"/>
      <c r="U38" s="2"/>
      <c r="V38" s="41"/>
      <c r="W38" s="2"/>
      <c r="X38" s="2"/>
      <c r="Y38" s="2"/>
      <c r="Z38" s="2"/>
      <c r="AA38" s="2"/>
      <c r="AB38" s="41"/>
      <c r="AC38" s="41"/>
      <c r="AD38" s="41"/>
      <c r="AE38" s="2"/>
      <c r="AF38" s="41"/>
      <c r="AG38" s="41"/>
    </row>
    <row r="39" spans="1:33">
      <c r="A39" s="27" t="s">
        <v>87</v>
      </c>
      <c r="B39" s="27" t="s">
        <v>97</v>
      </c>
      <c r="C39" s="21"/>
      <c r="D39" s="21" t="s">
        <v>165</v>
      </c>
      <c r="E39" s="21"/>
      <c r="F39" s="21"/>
      <c r="G39" s="21"/>
      <c r="H39" s="41"/>
      <c r="I39" s="41"/>
      <c r="J39" s="41"/>
      <c r="K39" s="41"/>
      <c r="L39" s="41"/>
      <c r="M39" s="41"/>
      <c r="N39" s="41"/>
      <c r="O39" s="41" t="s">
        <v>232</v>
      </c>
      <c r="P39" s="2"/>
      <c r="Q39" s="41" t="s">
        <v>160</v>
      </c>
      <c r="R39" s="41"/>
      <c r="S39" s="2"/>
      <c r="T39" s="41"/>
      <c r="U39" s="21" t="s">
        <v>164</v>
      </c>
      <c r="V39" s="41" t="s">
        <v>160</v>
      </c>
      <c r="W39" s="2"/>
      <c r="X39" s="2"/>
      <c r="Y39" s="41" t="s">
        <v>160</v>
      </c>
      <c r="Z39" s="2"/>
      <c r="AA39" s="2"/>
      <c r="AB39" s="41"/>
      <c r="AC39" s="41"/>
      <c r="AD39" s="41"/>
      <c r="AE39" s="2"/>
      <c r="AF39" s="41"/>
      <c r="AG39" s="41"/>
    </row>
    <row r="40" spans="1:33">
      <c r="A40" s="27" t="s">
        <v>88</v>
      </c>
      <c r="B40" s="27" t="s">
        <v>96</v>
      </c>
      <c r="C40" s="21"/>
      <c r="D40" s="21"/>
      <c r="E40" s="21"/>
      <c r="F40" s="21"/>
      <c r="G40" s="21"/>
      <c r="H40" s="41"/>
      <c r="I40" s="41"/>
      <c r="J40" s="41"/>
      <c r="K40" s="41"/>
      <c r="L40" s="41"/>
      <c r="M40" s="41"/>
      <c r="N40" s="41"/>
      <c r="O40" s="41"/>
      <c r="P40" s="2"/>
      <c r="Q40" s="2"/>
      <c r="R40" s="41"/>
      <c r="S40" s="41" t="s">
        <v>160</v>
      </c>
      <c r="T40" s="41"/>
      <c r="U40" s="2"/>
      <c r="V40" s="41"/>
      <c r="W40" s="2"/>
      <c r="X40" s="41" t="s">
        <v>160</v>
      </c>
      <c r="Y40" s="2"/>
      <c r="Z40" s="2"/>
      <c r="AA40" s="2"/>
      <c r="AB40" s="41"/>
      <c r="AC40" s="41"/>
      <c r="AD40" s="41"/>
      <c r="AE40" s="2"/>
      <c r="AF40" s="41"/>
      <c r="AG40" s="41"/>
    </row>
    <row r="41" spans="1:33">
      <c r="A41" s="27" t="s">
        <v>89</v>
      </c>
      <c r="B41" s="27" t="s">
        <v>100</v>
      </c>
      <c r="C41" s="21"/>
      <c r="D41" s="21"/>
      <c r="E41" s="21"/>
      <c r="F41" s="21"/>
      <c r="G41" s="21"/>
      <c r="H41" s="41"/>
      <c r="I41" s="41"/>
      <c r="J41" s="41"/>
      <c r="K41" s="41"/>
      <c r="L41" s="41"/>
      <c r="M41" s="41"/>
      <c r="N41" s="41"/>
      <c r="O41" s="41"/>
      <c r="P41" s="2"/>
      <c r="Q41" s="2"/>
      <c r="R41" s="41"/>
      <c r="S41" s="2"/>
      <c r="T41" s="41"/>
      <c r="U41" s="2"/>
      <c r="V41" s="41"/>
      <c r="W41" s="2"/>
      <c r="X41" s="2"/>
      <c r="Y41" s="2"/>
      <c r="Z41" s="2"/>
      <c r="AA41" s="2"/>
      <c r="AB41" s="41"/>
      <c r="AC41" s="41"/>
      <c r="AD41" s="41"/>
      <c r="AE41" s="2"/>
      <c r="AF41" s="41"/>
      <c r="AG41" s="41"/>
    </row>
    <row r="42" spans="1:33">
      <c r="A42" s="27" t="s">
        <v>75</v>
      </c>
      <c r="B42" s="27" t="s">
        <v>101</v>
      </c>
      <c r="C42" s="21"/>
      <c r="D42" s="21"/>
      <c r="E42" s="21"/>
      <c r="F42" s="21"/>
      <c r="G42" s="21" t="s">
        <v>160</v>
      </c>
      <c r="H42" s="41"/>
      <c r="I42" s="41"/>
      <c r="J42" s="41"/>
      <c r="K42" s="41"/>
      <c r="L42" s="21" t="s">
        <v>160</v>
      </c>
      <c r="M42" s="41"/>
      <c r="N42" s="41"/>
      <c r="O42" s="41" t="s">
        <v>233</v>
      </c>
      <c r="P42" s="2"/>
      <c r="Q42" s="2"/>
      <c r="R42" s="41"/>
      <c r="S42" s="2"/>
      <c r="T42" s="41"/>
      <c r="U42" s="2"/>
      <c r="V42" s="41"/>
      <c r="W42" s="2"/>
      <c r="X42" s="2"/>
      <c r="Y42" s="41" t="s">
        <v>160</v>
      </c>
      <c r="Z42" s="2"/>
      <c r="AA42" s="2"/>
      <c r="AB42" s="41"/>
      <c r="AC42" s="41" t="s">
        <v>160</v>
      </c>
      <c r="AD42" s="41" t="s">
        <v>160</v>
      </c>
      <c r="AE42" s="2"/>
      <c r="AF42" s="41"/>
      <c r="AG42" s="41"/>
    </row>
    <row r="43" spans="1:33">
      <c r="A43" s="27" t="s">
        <v>90</v>
      </c>
      <c r="B43" s="27" t="s">
        <v>107</v>
      </c>
      <c r="C43" s="21"/>
      <c r="D43" s="21"/>
      <c r="E43" s="21"/>
      <c r="F43" s="21"/>
      <c r="G43" s="21"/>
      <c r="H43" s="41"/>
      <c r="I43" s="41"/>
      <c r="J43" s="41"/>
      <c r="K43" s="41"/>
      <c r="L43" s="41"/>
      <c r="M43" s="41"/>
      <c r="N43" s="41"/>
      <c r="O43" s="41"/>
      <c r="P43" s="2"/>
      <c r="Q43" s="2"/>
      <c r="R43" s="41"/>
      <c r="S43" s="2"/>
      <c r="T43" s="41"/>
      <c r="U43" s="2"/>
      <c r="V43" s="41"/>
      <c r="W43" s="2"/>
      <c r="X43" s="2"/>
      <c r="Y43" s="2"/>
      <c r="Z43" s="2"/>
      <c r="AA43" s="2"/>
      <c r="AB43" s="41"/>
      <c r="AC43" s="41"/>
      <c r="AD43" s="41"/>
      <c r="AE43" s="2"/>
      <c r="AF43" s="41"/>
      <c r="AG43" s="41"/>
    </row>
    <row r="44" spans="1:33">
      <c r="A44" s="27" t="s">
        <v>91</v>
      </c>
      <c r="B44" s="27" t="s">
        <v>106</v>
      </c>
      <c r="C44" s="21"/>
      <c r="D44" s="21"/>
      <c r="E44" s="21" t="s">
        <v>160</v>
      </c>
      <c r="F44" s="21"/>
      <c r="G44" s="21"/>
      <c r="H44" s="41"/>
      <c r="I44" s="41"/>
      <c r="J44" s="41"/>
      <c r="K44" s="41"/>
      <c r="L44" s="41"/>
      <c r="M44" s="41"/>
      <c r="N44" s="41"/>
      <c r="O44" s="41"/>
      <c r="P44" s="2"/>
      <c r="Q44" s="2"/>
      <c r="R44" s="41"/>
      <c r="S44" s="2"/>
      <c r="T44" s="41"/>
      <c r="U44" s="41" t="s">
        <v>160</v>
      </c>
      <c r="V44" s="41"/>
      <c r="W44" s="2"/>
      <c r="X44" s="2"/>
      <c r="Y44" s="2"/>
      <c r="Z44" s="2"/>
      <c r="AA44" s="2"/>
      <c r="AB44" s="41"/>
      <c r="AC44" s="41" t="s">
        <v>160</v>
      </c>
      <c r="AD44" s="41"/>
      <c r="AE44" s="2"/>
      <c r="AF44" s="2"/>
      <c r="AG44" s="41" t="s">
        <v>160</v>
      </c>
    </row>
    <row r="46" spans="1:33">
      <c r="A46" s="21" t="s">
        <v>177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54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58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77</v>
      </c>
      <c r="B3" s="27" t="s">
        <v>103</v>
      </c>
      <c r="C3" s="21">
        <v>20</v>
      </c>
      <c r="D3" s="21">
        <v>14</v>
      </c>
      <c r="E3" s="21">
        <v>6</v>
      </c>
      <c r="F3" s="59">
        <v>0.7</v>
      </c>
      <c r="G3" s="21">
        <v>12</v>
      </c>
      <c r="H3" s="21">
        <v>8</v>
      </c>
      <c r="I3" s="21">
        <v>4</v>
      </c>
      <c r="J3" s="60">
        <v>0.66</v>
      </c>
      <c r="K3" s="59">
        <v>0.68</v>
      </c>
      <c r="L3" s="20">
        <v>2</v>
      </c>
      <c r="M3" s="20">
        <v>0</v>
      </c>
      <c r="N3" s="20">
        <v>2</v>
      </c>
      <c r="O3" s="69">
        <v>0</v>
      </c>
    </row>
    <row r="4" spans="1:15">
      <c r="A4" s="27" t="s">
        <v>87</v>
      </c>
      <c r="B4" s="27" t="s">
        <v>97</v>
      </c>
      <c r="C4" s="21">
        <v>1</v>
      </c>
      <c r="D4" s="21">
        <v>0</v>
      </c>
      <c r="E4" s="21">
        <v>1</v>
      </c>
      <c r="F4" s="59">
        <v>0</v>
      </c>
      <c r="G4" s="21">
        <v>5</v>
      </c>
      <c r="H4" s="21">
        <v>4</v>
      </c>
      <c r="I4" s="21">
        <v>0</v>
      </c>
      <c r="J4" s="60">
        <v>0.8</v>
      </c>
      <c r="K4" s="59">
        <v>0.66</v>
      </c>
      <c r="L4" s="20"/>
      <c r="M4" s="20"/>
      <c r="N4" s="20"/>
      <c r="O4" s="69"/>
    </row>
    <row r="5" spans="1:15">
      <c r="A5" s="27" t="s">
        <v>175</v>
      </c>
      <c r="B5" s="27" t="s">
        <v>162</v>
      </c>
      <c r="C5" s="21">
        <v>41</v>
      </c>
      <c r="D5" s="21">
        <v>26</v>
      </c>
      <c r="E5" s="21">
        <v>15</v>
      </c>
      <c r="F5" s="59">
        <v>0.63</v>
      </c>
      <c r="G5" s="21">
        <v>18</v>
      </c>
      <c r="H5" s="21">
        <v>11</v>
      </c>
      <c r="I5" s="21">
        <v>7</v>
      </c>
      <c r="J5" s="60">
        <v>0.61</v>
      </c>
      <c r="K5" s="59">
        <v>0.62</v>
      </c>
      <c r="L5" s="20"/>
      <c r="M5" s="20"/>
      <c r="N5" s="20"/>
      <c r="O5" s="69"/>
    </row>
    <row r="6" spans="1:15">
      <c r="A6" s="27" t="s">
        <v>60</v>
      </c>
      <c r="B6" s="27" t="s">
        <v>96</v>
      </c>
      <c r="C6" s="21">
        <v>7</v>
      </c>
      <c r="D6" s="21">
        <v>3</v>
      </c>
      <c r="E6" s="21">
        <v>4</v>
      </c>
      <c r="F6" s="59">
        <v>0.4</v>
      </c>
      <c r="G6" s="21">
        <v>2</v>
      </c>
      <c r="H6" s="21">
        <v>1</v>
      </c>
      <c r="I6" s="21">
        <v>1</v>
      </c>
      <c r="J6" s="59">
        <v>0.5</v>
      </c>
      <c r="K6" s="59">
        <v>0.56999999999999995</v>
      </c>
      <c r="L6" s="20"/>
      <c r="M6" s="20"/>
      <c r="N6" s="20"/>
      <c r="O6" s="69"/>
    </row>
    <row r="7" spans="1:15">
      <c r="A7" s="28" t="s">
        <v>53</v>
      </c>
      <c r="B7" s="28" t="s">
        <v>284</v>
      </c>
      <c r="C7" s="21">
        <v>1</v>
      </c>
      <c r="D7" s="21">
        <v>0</v>
      </c>
      <c r="E7" s="21">
        <v>1</v>
      </c>
      <c r="F7" s="59">
        <v>0</v>
      </c>
      <c r="G7" s="21">
        <v>1</v>
      </c>
      <c r="H7" s="21">
        <v>1</v>
      </c>
      <c r="I7" s="21">
        <v>0</v>
      </c>
      <c r="J7" s="22">
        <v>100</v>
      </c>
      <c r="K7" s="59">
        <v>0.5</v>
      </c>
      <c r="L7" s="20"/>
      <c r="M7" s="20"/>
      <c r="N7" s="20"/>
      <c r="O7" s="69"/>
    </row>
    <row r="8" spans="1:15">
      <c r="A8" s="27" t="s">
        <v>69</v>
      </c>
      <c r="B8" s="27" t="s">
        <v>98</v>
      </c>
      <c r="C8" s="21">
        <v>14</v>
      </c>
      <c r="D8" s="21">
        <v>7</v>
      </c>
      <c r="E8" s="21">
        <v>7</v>
      </c>
      <c r="F8" s="59">
        <v>0.5</v>
      </c>
      <c r="G8" s="21"/>
      <c r="H8" s="21"/>
      <c r="I8" s="21"/>
      <c r="J8" s="59"/>
      <c r="K8" s="60">
        <v>0.5</v>
      </c>
      <c r="L8" s="20"/>
      <c r="M8" s="20"/>
      <c r="N8" s="20"/>
      <c r="O8" s="69"/>
    </row>
    <row r="9" spans="1:15">
      <c r="A9" s="27" t="s">
        <v>64</v>
      </c>
      <c r="B9" s="27" t="s">
        <v>97</v>
      </c>
      <c r="C9" s="21">
        <v>5</v>
      </c>
      <c r="D9" s="21">
        <v>3</v>
      </c>
      <c r="E9" s="21">
        <v>2</v>
      </c>
      <c r="F9" s="59">
        <v>0.6</v>
      </c>
      <c r="G9" s="21">
        <v>4</v>
      </c>
      <c r="H9" s="21">
        <v>1</v>
      </c>
      <c r="I9" s="21">
        <v>3</v>
      </c>
      <c r="J9" s="60">
        <v>0.25</v>
      </c>
      <c r="K9" s="59">
        <v>0.44</v>
      </c>
      <c r="L9" s="20"/>
      <c r="M9" s="20"/>
      <c r="N9" s="20"/>
      <c r="O9" s="69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2" bestFit="1" customWidth="1"/>
    <col min="3" max="3" width="11.59765625" customWidth="1"/>
    <col min="4" max="4" width="11.5" bestFit="1" customWidth="1"/>
  </cols>
  <sheetData>
    <row r="1" spans="1:4">
      <c r="A1" s="12" t="s">
        <v>44</v>
      </c>
      <c r="B1" s="44" t="s">
        <v>112</v>
      </c>
      <c r="C1" s="71" t="s">
        <v>264</v>
      </c>
      <c r="D1" s="72" t="s">
        <v>46</v>
      </c>
    </row>
    <row r="2" spans="1:4">
      <c r="A2" s="9" t="s">
        <v>80</v>
      </c>
      <c r="B2" s="21">
        <v>6</v>
      </c>
      <c r="C2" s="21">
        <v>411</v>
      </c>
      <c r="D2" s="41"/>
    </row>
    <row r="3" spans="1:4">
      <c r="A3" s="24" t="s">
        <v>175</v>
      </c>
      <c r="B3" s="21">
        <v>5</v>
      </c>
      <c r="C3" s="21">
        <v>390</v>
      </c>
      <c r="D3" s="41" t="s">
        <v>265</v>
      </c>
    </row>
    <row r="4" spans="1:4">
      <c r="A4" s="24" t="s">
        <v>91</v>
      </c>
      <c r="B4" s="21">
        <v>4</v>
      </c>
      <c r="C4" s="21">
        <v>381</v>
      </c>
      <c r="D4" s="41"/>
    </row>
    <row r="5" spans="1:4">
      <c r="A5" s="24" t="s">
        <v>86</v>
      </c>
      <c r="B5" s="21">
        <v>5</v>
      </c>
      <c r="C5" s="21">
        <v>359</v>
      </c>
      <c r="D5" s="41"/>
    </row>
    <row r="6" spans="1:4">
      <c r="A6" s="24" t="s">
        <v>68</v>
      </c>
      <c r="B6" s="21">
        <v>6</v>
      </c>
      <c r="C6" s="21">
        <v>347</v>
      </c>
      <c r="D6" s="41" t="s">
        <v>160</v>
      </c>
    </row>
    <row r="7" spans="1:4">
      <c r="A7" s="24" t="s">
        <v>77</v>
      </c>
      <c r="B7" s="21">
        <v>5</v>
      </c>
      <c r="C7" s="21">
        <v>335</v>
      </c>
      <c r="D7" s="41" t="s">
        <v>266</v>
      </c>
    </row>
    <row r="8" spans="1:4">
      <c r="A8" s="24" t="s">
        <v>58</v>
      </c>
      <c r="B8" s="21">
        <v>5</v>
      </c>
      <c r="C8" s="21">
        <v>332</v>
      </c>
      <c r="D8" s="41"/>
    </row>
    <row r="9" spans="1:4">
      <c r="A9" s="24" t="s">
        <v>69</v>
      </c>
      <c r="B9" s="21">
        <v>5</v>
      </c>
      <c r="C9" s="21">
        <v>331</v>
      </c>
      <c r="D9" s="21" t="s">
        <v>183</v>
      </c>
    </row>
    <row r="10" spans="1:4">
      <c r="A10" s="24" t="s">
        <v>88</v>
      </c>
      <c r="B10" s="21">
        <v>6</v>
      </c>
      <c r="C10" s="21">
        <v>316</v>
      </c>
      <c r="D10" s="41" t="s">
        <v>163</v>
      </c>
    </row>
    <row r="11" spans="1:4">
      <c r="A11" s="24" t="s">
        <v>90</v>
      </c>
      <c r="B11" s="21">
        <v>5</v>
      </c>
      <c r="C11" s="21">
        <v>300</v>
      </c>
      <c r="D11" s="41"/>
    </row>
    <row r="12" spans="1:4">
      <c r="A12" s="24" t="s">
        <v>70</v>
      </c>
      <c r="B12" s="21">
        <v>4</v>
      </c>
      <c r="C12" s="21">
        <v>297</v>
      </c>
      <c r="D12" s="41"/>
    </row>
    <row r="13" spans="1:4">
      <c r="A13" s="24" t="s">
        <v>75</v>
      </c>
      <c r="B13" s="21">
        <v>4</v>
      </c>
      <c r="C13" s="21">
        <v>295</v>
      </c>
      <c r="D13" s="41" t="s">
        <v>160</v>
      </c>
    </row>
    <row r="14" spans="1:4">
      <c r="A14" s="24" t="s">
        <v>79</v>
      </c>
      <c r="B14" s="21">
        <v>6</v>
      </c>
      <c r="C14" s="21">
        <v>277</v>
      </c>
      <c r="D14" s="41"/>
    </row>
    <row r="15" spans="1:4">
      <c r="A15" s="24" t="s">
        <v>87</v>
      </c>
      <c r="B15" s="21">
        <v>5</v>
      </c>
      <c r="C15" s="21">
        <v>261</v>
      </c>
      <c r="D15" s="41"/>
    </row>
    <row r="16" spans="1:4">
      <c r="A16" s="24" t="s">
        <v>82</v>
      </c>
      <c r="B16" s="21">
        <v>6</v>
      </c>
      <c r="C16" s="21">
        <v>248</v>
      </c>
      <c r="D16" s="41"/>
    </row>
    <row r="17" spans="1:4">
      <c r="A17" s="73" t="s">
        <v>54</v>
      </c>
      <c r="B17" s="21">
        <v>5</v>
      </c>
      <c r="C17" s="21">
        <v>195</v>
      </c>
      <c r="D17" s="41"/>
    </row>
    <row r="18" spans="1:4">
      <c r="A18" s="9" t="s">
        <v>71</v>
      </c>
      <c r="B18" s="21">
        <v>4</v>
      </c>
      <c r="C18" s="21">
        <v>183</v>
      </c>
      <c r="D18" s="41"/>
    </row>
    <row r="19" spans="1:4">
      <c r="A19" s="24" t="s">
        <v>84</v>
      </c>
      <c r="B19" s="21">
        <v>3</v>
      </c>
      <c r="C19" s="21">
        <v>175</v>
      </c>
      <c r="D19" s="41" t="s">
        <v>160</v>
      </c>
    </row>
    <row r="20" spans="1:4">
      <c r="A20" s="24" t="s">
        <v>83</v>
      </c>
      <c r="B20" s="21">
        <v>4</v>
      </c>
      <c r="C20" s="21">
        <v>164</v>
      </c>
      <c r="D20" s="41"/>
    </row>
    <row r="21" spans="1:4">
      <c r="A21" s="24" t="s">
        <v>64</v>
      </c>
      <c r="B21" s="21">
        <v>4</v>
      </c>
      <c r="C21" s="21">
        <v>155</v>
      </c>
      <c r="D21" s="41"/>
    </row>
    <row r="22" spans="1:4">
      <c r="A22" s="9" t="s">
        <v>55</v>
      </c>
      <c r="B22" s="21">
        <v>4</v>
      </c>
      <c r="C22" s="21">
        <v>148</v>
      </c>
      <c r="D22" s="41"/>
    </row>
    <row r="23" spans="1:4">
      <c r="A23" s="9" t="s">
        <v>61</v>
      </c>
      <c r="B23" s="21">
        <v>4</v>
      </c>
      <c r="C23" s="21">
        <v>141</v>
      </c>
      <c r="D23" s="41"/>
    </row>
    <row r="24" spans="1:4">
      <c r="A24" s="9" t="s">
        <v>74</v>
      </c>
      <c r="B24" s="21">
        <v>4</v>
      </c>
      <c r="C24" s="21">
        <v>139</v>
      </c>
      <c r="D24" s="41"/>
    </row>
    <row r="25" spans="1:4">
      <c r="A25" s="24" t="s">
        <v>85</v>
      </c>
      <c r="B25" s="21">
        <v>2</v>
      </c>
      <c r="C25" s="21">
        <v>123</v>
      </c>
      <c r="D25" s="41"/>
    </row>
    <row r="26" spans="1:4">
      <c r="A26" s="24" t="s">
        <v>73</v>
      </c>
      <c r="B26" s="21">
        <v>4</v>
      </c>
      <c r="C26" s="21">
        <v>122</v>
      </c>
      <c r="D26" s="41"/>
    </row>
    <row r="27" spans="1:4">
      <c r="A27" s="24" t="s">
        <v>62</v>
      </c>
      <c r="B27" s="21">
        <v>2</v>
      </c>
      <c r="C27" s="21">
        <v>112</v>
      </c>
      <c r="D27" s="41"/>
    </row>
    <row r="28" spans="1:4">
      <c r="A28" s="24" t="s">
        <v>60</v>
      </c>
      <c r="B28" s="21">
        <v>2</v>
      </c>
      <c r="C28" s="21">
        <v>95</v>
      </c>
      <c r="D28" s="41" t="s">
        <v>160</v>
      </c>
    </row>
    <row r="29" spans="1:4">
      <c r="A29" s="24" t="s">
        <v>67</v>
      </c>
      <c r="B29" s="21">
        <v>3</v>
      </c>
      <c r="C29" s="21">
        <v>90</v>
      </c>
      <c r="D29" s="41"/>
    </row>
    <row r="30" spans="1:4">
      <c r="A30" s="24" t="s">
        <v>56</v>
      </c>
      <c r="B30" s="21">
        <v>4</v>
      </c>
      <c r="C30" s="21">
        <v>86</v>
      </c>
      <c r="D30" s="41"/>
    </row>
    <row r="31" spans="1:4">
      <c r="A31" s="24" t="s">
        <v>81</v>
      </c>
      <c r="B31" s="21">
        <v>1</v>
      </c>
      <c r="C31" s="21">
        <v>80</v>
      </c>
      <c r="D31" s="41"/>
    </row>
    <row r="32" spans="1:4">
      <c r="A32" s="24" t="s">
        <v>65</v>
      </c>
      <c r="B32" s="21">
        <v>2</v>
      </c>
      <c r="C32" s="21">
        <v>65</v>
      </c>
      <c r="D32" s="41"/>
    </row>
    <row r="33" spans="1:4">
      <c r="A33" s="24" t="s">
        <v>78</v>
      </c>
      <c r="B33" s="21">
        <v>3</v>
      </c>
      <c r="C33" s="21">
        <v>64</v>
      </c>
      <c r="D33" s="41"/>
    </row>
    <row r="34" spans="1:4">
      <c r="A34" s="24" t="s">
        <v>76</v>
      </c>
      <c r="B34" s="21">
        <v>1</v>
      </c>
      <c r="C34" s="21">
        <v>40</v>
      </c>
      <c r="D34" s="41"/>
    </row>
    <row r="35" spans="1:4">
      <c r="A35" s="24" t="s">
        <v>57</v>
      </c>
      <c r="B35" s="21">
        <v>2</v>
      </c>
      <c r="C35" s="21">
        <v>34</v>
      </c>
      <c r="D35" s="41"/>
    </row>
    <row r="36" spans="1:4">
      <c r="A36" s="24" t="s">
        <v>66</v>
      </c>
      <c r="B36" s="21">
        <v>1</v>
      </c>
      <c r="C36" s="21">
        <v>32</v>
      </c>
      <c r="D36" s="41"/>
    </row>
    <row r="37" spans="1:4">
      <c r="A37" s="24" t="s">
        <v>59</v>
      </c>
      <c r="B37" s="21">
        <v>0</v>
      </c>
      <c r="C37" s="21">
        <v>0</v>
      </c>
      <c r="D37" s="41"/>
    </row>
    <row r="38" spans="1:4">
      <c r="A38" s="65" t="s">
        <v>224</v>
      </c>
      <c r="B38" s="21">
        <v>0</v>
      </c>
      <c r="C38" s="21">
        <v>0</v>
      </c>
      <c r="D38" s="41"/>
    </row>
    <row r="39" spans="1:4">
      <c r="A39" s="24" t="s">
        <v>63</v>
      </c>
      <c r="B39" s="21">
        <v>0</v>
      </c>
      <c r="C39" s="21">
        <v>0</v>
      </c>
      <c r="D39" s="41"/>
    </row>
    <row r="40" spans="1:4">
      <c r="A40" s="24" t="s">
        <v>53</v>
      </c>
      <c r="B40" s="21">
        <v>0</v>
      </c>
      <c r="C40" s="21">
        <v>0</v>
      </c>
      <c r="D40" s="41"/>
    </row>
    <row r="41" spans="1:4">
      <c r="A41" s="24" t="s">
        <v>72</v>
      </c>
      <c r="B41" s="21">
        <v>0</v>
      </c>
      <c r="C41" s="21">
        <v>0</v>
      </c>
      <c r="D41" s="41"/>
    </row>
    <row r="42" spans="1:4">
      <c r="A42" s="65" t="s">
        <v>225</v>
      </c>
      <c r="B42" s="21">
        <v>0</v>
      </c>
      <c r="C42" s="21">
        <v>0</v>
      </c>
      <c r="D42" s="41"/>
    </row>
    <row r="43" spans="1:4">
      <c r="A43" s="24" t="s">
        <v>89</v>
      </c>
      <c r="B43" s="21">
        <v>0</v>
      </c>
      <c r="C43" s="21">
        <v>0</v>
      </c>
      <c r="D43" s="41"/>
    </row>
    <row r="44" spans="1:4">
      <c r="D44" s="70" t="s">
        <v>267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activeCell="H19" sqref="H19"/>
    </sheetView>
  </sheetViews>
  <sheetFormatPr defaultColWidth="8.8984375" defaultRowHeight="15.6"/>
  <cols>
    <col min="1" max="1" width="29.8984375" bestFit="1" customWidth="1"/>
    <col min="2" max="2" width="16.09765625" style="42" bestFit="1" customWidth="1"/>
    <col min="3" max="3" width="11.5" bestFit="1" customWidth="1"/>
    <col min="4" max="4" width="8.8984375" style="42"/>
  </cols>
  <sheetData>
    <row r="1" spans="1:4">
      <c r="A1" s="12" t="s">
        <v>44</v>
      </c>
      <c r="B1" s="45" t="s">
        <v>292</v>
      </c>
      <c r="C1" s="72" t="s">
        <v>46</v>
      </c>
      <c r="D1" s="85" t="s">
        <v>45</v>
      </c>
    </row>
    <row r="2" spans="1:4">
      <c r="A2" s="9" t="s">
        <v>75</v>
      </c>
      <c r="B2" s="68">
        <v>20</v>
      </c>
      <c r="C2" s="83">
        <v>30</v>
      </c>
      <c r="D2" s="41">
        <v>6</v>
      </c>
    </row>
    <row r="3" spans="1:4">
      <c r="A3" s="24" t="s">
        <v>64</v>
      </c>
      <c r="B3" s="68">
        <v>18</v>
      </c>
      <c r="C3" s="83">
        <v>16</v>
      </c>
      <c r="D3" s="41">
        <v>1</v>
      </c>
    </row>
    <row r="4" spans="1:4">
      <c r="A4" s="24" t="s">
        <v>61</v>
      </c>
      <c r="B4" s="68">
        <v>18</v>
      </c>
      <c r="C4" s="22"/>
      <c r="D4" s="41"/>
    </row>
    <row r="5" spans="1:4">
      <c r="A5" s="24" t="s">
        <v>85</v>
      </c>
      <c r="B5" s="68">
        <v>17</v>
      </c>
      <c r="C5" s="83">
        <v>15</v>
      </c>
      <c r="D5" s="41">
        <v>3</v>
      </c>
    </row>
    <row r="6" spans="1:4">
      <c r="A6" s="24" t="s">
        <v>55</v>
      </c>
      <c r="B6" s="68">
        <v>17</v>
      </c>
      <c r="C6" s="83"/>
      <c r="D6" s="41"/>
    </row>
    <row r="7" spans="1:4">
      <c r="A7" s="24" t="s">
        <v>86</v>
      </c>
      <c r="B7" s="68">
        <v>17</v>
      </c>
      <c r="C7" s="83"/>
      <c r="D7" s="41"/>
    </row>
    <row r="8" spans="1:4">
      <c r="A8" s="24" t="s">
        <v>87</v>
      </c>
      <c r="B8" s="68">
        <v>16</v>
      </c>
      <c r="C8" s="83">
        <v>22</v>
      </c>
      <c r="D8" s="41">
        <v>4</v>
      </c>
    </row>
    <row r="9" spans="1:4">
      <c r="A9" s="24" t="s">
        <v>65</v>
      </c>
      <c r="B9" s="68">
        <v>16</v>
      </c>
      <c r="C9" s="83">
        <v>5</v>
      </c>
      <c r="D9" s="41">
        <v>1</v>
      </c>
    </row>
    <row r="10" spans="1:4">
      <c r="A10" s="24" t="s">
        <v>68</v>
      </c>
      <c r="B10" s="68">
        <v>16</v>
      </c>
      <c r="C10" s="83"/>
      <c r="D10" s="41"/>
    </row>
    <row r="11" spans="1:4">
      <c r="A11" s="24" t="s">
        <v>73</v>
      </c>
      <c r="B11" s="68">
        <v>16</v>
      </c>
      <c r="C11" s="83"/>
      <c r="D11" s="41"/>
    </row>
    <row r="12" spans="1:4">
      <c r="A12" s="24" t="s">
        <v>80</v>
      </c>
      <c r="B12" s="68">
        <v>15</v>
      </c>
      <c r="C12" s="83">
        <v>10</v>
      </c>
      <c r="D12" s="41">
        <v>2</v>
      </c>
    </row>
    <row r="13" spans="1:4">
      <c r="A13" s="73" t="s">
        <v>54</v>
      </c>
      <c r="B13" s="68">
        <v>15</v>
      </c>
      <c r="C13" s="83">
        <v>5</v>
      </c>
      <c r="D13" s="41">
        <v>1</v>
      </c>
    </row>
    <row r="14" spans="1:4">
      <c r="A14" s="24" t="s">
        <v>175</v>
      </c>
      <c r="B14" s="68">
        <v>14</v>
      </c>
      <c r="C14" s="83">
        <v>80</v>
      </c>
      <c r="D14" s="41">
        <v>2</v>
      </c>
    </row>
    <row r="15" spans="1:4">
      <c r="A15" s="24" t="s">
        <v>69</v>
      </c>
      <c r="B15" s="68">
        <v>14</v>
      </c>
      <c r="C15" s="83">
        <v>18</v>
      </c>
      <c r="D15" s="41"/>
    </row>
    <row r="16" spans="1:4">
      <c r="A16" s="24" t="s">
        <v>66</v>
      </c>
      <c r="B16" s="68">
        <v>14</v>
      </c>
      <c r="C16" s="83"/>
      <c r="D16" s="41"/>
    </row>
    <row r="17" spans="1:4">
      <c r="A17" s="24" t="s">
        <v>60</v>
      </c>
      <c r="B17" s="68">
        <v>13</v>
      </c>
      <c r="C17" s="83">
        <v>16</v>
      </c>
      <c r="D17" s="41">
        <v>1</v>
      </c>
    </row>
    <row r="18" spans="1:4">
      <c r="A18" s="24" t="s">
        <v>82</v>
      </c>
      <c r="B18" s="68">
        <v>13</v>
      </c>
      <c r="C18" s="83">
        <v>5</v>
      </c>
      <c r="D18" s="41">
        <v>1</v>
      </c>
    </row>
    <row r="19" spans="1:4">
      <c r="A19" s="9" t="s">
        <v>84</v>
      </c>
      <c r="B19" s="68">
        <v>13</v>
      </c>
      <c r="C19" s="83">
        <v>5</v>
      </c>
      <c r="D19" s="41">
        <v>1</v>
      </c>
    </row>
    <row r="20" spans="1:4">
      <c r="A20" s="24" t="s">
        <v>53</v>
      </c>
      <c r="B20" s="68">
        <v>13</v>
      </c>
      <c r="C20" s="83">
        <v>2</v>
      </c>
      <c r="D20" s="41"/>
    </row>
    <row r="21" spans="1:4">
      <c r="A21" s="24" t="s">
        <v>57</v>
      </c>
      <c r="B21" s="68">
        <v>13</v>
      </c>
      <c r="C21" s="83"/>
      <c r="D21" s="41"/>
    </row>
    <row r="22" spans="1:4">
      <c r="A22" s="24" t="s">
        <v>58</v>
      </c>
      <c r="B22" s="68">
        <v>13</v>
      </c>
      <c r="C22" s="83"/>
      <c r="D22" s="41"/>
    </row>
    <row r="23" spans="1:4">
      <c r="A23" s="24" t="s">
        <v>91</v>
      </c>
      <c r="B23" s="68">
        <v>12</v>
      </c>
      <c r="C23" s="83">
        <v>15</v>
      </c>
      <c r="D23" s="41">
        <v>3</v>
      </c>
    </row>
    <row r="24" spans="1:4">
      <c r="A24" s="9" t="s">
        <v>79</v>
      </c>
      <c r="B24" s="68">
        <v>12</v>
      </c>
      <c r="C24" s="83"/>
      <c r="D24" s="41"/>
    </row>
    <row r="25" spans="1:4">
      <c r="A25" s="24" t="s">
        <v>83</v>
      </c>
      <c r="B25" s="68">
        <v>12</v>
      </c>
      <c r="C25" s="83"/>
      <c r="D25" s="41"/>
    </row>
    <row r="26" spans="1:4">
      <c r="A26" s="24" t="s">
        <v>88</v>
      </c>
      <c r="B26" s="68">
        <v>12</v>
      </c>
      <c r="C26" s="83"/>
      <c r="D26" s="41"/>
    </row>
    <row r="27" spans="1:4">
      <c r="A27" s="24" t="s">
        <v>70</v>
      </c>
      <c r="B27" s="68">
        <v>11</v>
      </c>
      <c r="C27" s="83"/>
      <c r="D27" s="41"/>
    </row>
    <row r="28" spans="1:4">
      <c r="A28" s="24" t="s">
        <v>71</v>
      </c>
      <c r="B28" s="68">
        <v>11</v>
      </c>
      <c r="C28" s="83"/>
      <c r="D28" s="41"/>
    </row>
    <row r="29" spans="1:4">
      <c r="A29" s="24" t="s">
        <v>90</v>
      </c>
      <c r="B29" s="68">
        <v>11</v>
      </c>
      <c r="C29" s="84"/>
      <c r="D29" s="41"/>
    </row>
    <row r="30" spans="1:4">
      <c r="A30" s="24" t="s">
        <v>78</v>
      </c>
      <c r="B30" s="68">
        <v>10</v>
      </c>
      <c r="C30" s="83">
        <v>10</v>
      </c>
      <c r="D30" s="41">
        <v>2</v>
      </c>
    </row>
    <row r="31" spans="1:4">
      <c r="A31" s="24" t="s">
        <v>56</v>
      </c>
      <c r="B31" s="68">
        <v>10</v>
      </c>
      <c r="C31" s="83"/>
      <c r="D31" s="41"/>
    </row>
    <row r="32" spans="1:4">
      <c r="A32" s="24" t="s">
        <v>72</v>
      </c>
      <c r="B32" s="68">
        <v>10</v>
      </c>
      <c r="C32" s="83"/>
      <c r="D32" s="41"/>
    </row>
    <row r="33" spans="1:4">
      <c r="A33" s="24" t="s">
        <v>77</v>
      </c>
      <c r="B33" s="68">
        <v>8</v>
      </c>
      <c r="C33" s="83">
        <v>37</v>
      </c>
      <c r="D33" s="41">
        <v>1</v>
      </c>
    </row>
    <row r="34" spans="1:4">
      <c r="A34" s="24" t="s">
        <v>59</v>
      </c>
      <c r="B34" s="68">
        <v>8</v>
      </c>
      <c r="C34" s="83"/>
      <c r="D34" s="41"/>
    </row>
    <row r="35" spans="1:4">
      <c r="A35" s="24" t="s">
        <v>76</v>
      </c>
      <c r="B35" s="68">
        <v>8</v>
      </c>
      <c r="C35" s="83"/>
      <c r="D35" s="41"/>
    </row>
    <row r="36" spans="1:4">
      <c r="A36" s="24" t="s">
        <v>67</v>
      </c>
      <c r="B36" s="68">
        <v>7</v>
      </c>
      <c r="C36" s="83"/>
      <c r="D36" s="41"/>
    </row>
    <row r="37" spans="1:4">
      <c r="A37" s="24" t="s">
        <v>62</v>
      </c>
      <c r="B37" s="68">
        <v>6</v>
      </c>
      <c r="C37" s="83"/>
      <c r="D37" s="41"/>
    </row>
    <row r="38" spans="1:4">
      <c r="A38" s="24" t="s">
        <v>63</v>
      </c>
      <c r="B38" s="68">
        <v>5</v>
      </c>
      <c r="C38" s="83"/>
      <c r="D38" s="41"/>
    </row>
    <row r="39" spans="1:4">
      <c r="A39" s="24" t="s">
        <v>74</v>
      </c>
      <c r="B39" s="68">
        <v>4</v>
      </c>
      <c r="C39" s="83"/>
      <c r="D39" s="41"/>
    </row>
    <row r="40" spans="1:4">
      <c r="A40" s="24" t="s">
        <v>81</v>
      </c>
      <c r="B40" s="68">
        <v>4</v>
      </c>
      <c r="C40" s="83"/>
      <c r="D40" s="41"/>
    </row>
    <row r="41" spans="1:4">
      <c r="A41" s="24" t="s">
        <v>89</v>
      </c>
      <c r="B41" s="68">
        <v>3</v>
      </c>
      <c r="C41" s="83"/>
      <c r="D41" s="41"/>
    </row>
    <row r="42" spans="1:4">
      <c r="A42" s="65" t="s">
        <v>269</v>
      </c>
      <c r="B42" s="68">
        <v>2</v>
      </c>
      <c r="C42" s="83"/>
      <c r="D42" s="41"/>
    </row>
    <row r="43" spans="1:4">
      <c r="A43" s="65" t="s">
        <v>224</v>
      </c>
      <c r="B43" s="68">
        <v>2</v>
      </c>
      <c r="C43" s="83"/>
      <c r="D43" s="41"/>
    </row>
    <row r="44" spans="1:4">
      <c r="A44" s="65" t="s">
        <v>279</v>
      </c>
      <c r="B44" s="68">
        <v>2</v>
      </c>
      <c r="C44" s="83"/>
      <c r="D44" s="41"/>
    </row>
    <row r="45" spans="1:4">
      <c r="A45" s="65" t="s">
        <v>225</v>
      </c>
      <c r="B45" s="68">
        <v>0</v>
      </c>
      <c r="C45" s="83"/>
      <c r="D45" s="41"/>
    </row>
    <row r="46" spans="1:4">
      <c r="A46" s="65" t="s">
        <v>270</v>
      </c>
      <c r="B46" s="68">
        <v>0</v>
      </c>
      <c r="C46" s="83"/>
      <c r="D46" s="41"/>
    </row>
    <row r="47" spans="1:4">
      <c r="C47" s="70">
        <v>291</v>
      </c>
      <c r="D47" s="70">
        <v>29</v>
      </c>
    </row>
    <row r="49" spans="1:2">
      <c r="A49" s="86" t="s">
        <v>298</v>
      </c>
      <c r="B49" s="42">
        <v>0</v>
      </c>
    </row>
    <row r="50" spans="1:2">
      <c r="A50" s="86" t="s">
        <v>299</v>
      </c>
      <c r="B50" s="42">
        <v>0</v>
      </c>
    </row>
    <row r="51" spans="1:2">
      <c r="A51" s="86" t="s">
        <v>300</v>
      </c>
      <c r="B51" s="42">
        <v>22</v>
      </c>
    </row>
    <row r="52" spans="1:2">
      <c r="A52" s="86" t="s">
        <v>301</v>
      </c>
      <c r="B52" s="42">
        <v>291</v>
      </c>
    </row>
    <row r="53" spans="1:2">
      <c r="A53" s="86" t="s">
        <v>302</v>
      </c>
      <c r="B53" s="42">
        <v>573</v>
      </c>
    </row>
    <row r="54" spans="1:2">
      <c r="A54" s="86" t="s">
        <v>303</v>
      </c>
      <c r="B54" s="87" t="s">
        <v>308</v>
      </c>
    </row>
    <row r="55" spans="1:2">
      <c r="A55" s="86" t="s">
        <v>304</v>
      </c>
      <c r="B55" s="42">
        <v>29</v>
      </c>
    </row>
    <row r="56" spans="1:2">
      <c r="A56" s="86" t="s">
        <v>305</v>
      </c>
      <c r="B56" s="42">
        <v>60</v>
      </c>
    </row>
    <row r="57" spans="1:2">
      <c r="A57" s="86" t="s">
        <v>306</v>
      </c>
      <c r="B57" s="42">
        <v>1</v>
      </c>
    </row>
    <row r="58" spans="1:2">
      <c r="A58" s="86" t="s">
        <v>307</v>
      </c>
      <c r="B58" s="42">
        <v>9</v>
      </c>
    </row>
    <row r="59" spans="1:2">
      <c r="A59" s="86" t="s">
        <v>309</v>
      </c>
      <c r="B59" s="42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2" bestFit="1" customWidth="1"/>
    <col min="4" max="5" width="6" style="42" bestFit="1" customWidth="1"/>
    <col min="6" max="6" width="6.09765625" style="42" bestFit="1" customWidth="1"/>
    <col min="7" max="7" width="13.5" style="42" bestFit="1" customWidth="1"/>
    <col min="8" max="8" width="5.59765625" style="42" bestFit="1" customWidth="1"/>
    <col min="9" max="9" width="15.5" style="42" bestFit="1" customWidth="1"/>
    <col min="10" max="10" width="10.09765625" style="42" bestFit="1" customWidth="1"/>
    <col min="11" max="11" width="5.59765625" style="42" bestFit="1" customWidth="1"/>
    <col min="12" max="12" width="14.3984375" style="42" customWidth="1"/>
    <col min="13" max="13" width="14.59765625" style="42" customWidth="1"/>
    <col min="14" max="14" width="18.59765625" style="42" customWidth="1"/>
    <col min="15" max="15" width="12.59765625" style="42" bestFit="1" customWidth="1"/>
    <col min="16" max="16" width="30" style="42" bestFit="1" customWidth="1"/>
    <col min="17" max="17" width="10.8984375" style="42" bestFit="1" customWidth="1"/>
  </cols>
  <sheetData>
    <row r="1" spans="1:17">
      <c r="A1" s="12" t="s">
        <v>44</v>
      </c>
      <c r="B1" s="12" t="s">
        <v>52</v>
      </c>
      <c r="C1" s="12" t="s">
        <v>40</v>
      </c>
      <c r="D1" s="12" t="s">
        <v>108</v>
      </c>
      <c r="E1" s="12" t="s">
        <v>109</v>
      </c>
      <c r="F1" s="12" t="s">
        <v>110</v>
      </c>
      <c r="G1" s="12" t="s">
        <v>46</v>
      </c>
      <c r="H1" s="12" t="s">
        <v>45</v>
      </c>
      <c r="I1" s="12" t="s">
        <v>47</v>
      </c>
      <c r="J1" s="12" t="s">
        <v>49</v>
      </c>
      <c r="K1" s="12" t="s">
        <v>48</v>
      </c>
      <c r="L1" s="46" t="s">
        <v>50</v>
      </c>
      <c r="M1" s="47" t="s">
        <v>51</v>
      </c>
      <c r="N1" s="45" t="s">
        <v>111</v>
      </c>
      <c r="O1" s="44" t="s">
        <v>112</v>
      </c>
      <c r="P1" s="45" t="s">
        <v>128</v>
      </c>
      <c r="Q1" s="44" t="s">
        <v>129</v>
      </c>
    </row>
    <row r="2" spans="1:17">
      <c r="A2" s="9" t="s">
        <v>55</v>
      </c>
      <c r="B2" s="23" t="s">
        <v>92</v>
      </c>
      <c r="C2" s="41">
        <v>24</v>
      </c>
      <c r="D2" s="41">
        <v>9</v>
      </c>
      <c r="E2" s="41">
        <v>2</v>
      </c>
      <c r="F2" s="41">
        <v>13</v>
      </c>
      <c r="G2" s="41"/>
      <c r="H2" s="41"/>
      <c r="I2" s="41"/>
      <c r="J2" s="41"/>
      <c r="K2" s="41"/>
      <c r="L2" s="41"/>
      <c r="M2" s="41"/>
      <c r="N2" s="41">
        <v>16</v>
      </c>
      <c r="O2" s="41">
        <v>5</v>
      </c>
      <c r="P2" s="41"/>
      <c r="Q2" s="41"/>
    </row>
    <row r="3" spans="1:17">
      <c r="A3" s="65" t="s">
        <v>325</v>
      </c>
      <c r="B3" s="65" t="s">
        <v>97</v>
      </c>
      <c r="C3" s="41">
        <v>1</v>
      </c>
      <c r="D3" s="41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>
      <c r="A4" s="24" t="s">
        <v>58</v>
      </c>
      <c r="B4" s="25" t="s">
        <v>93</v>
      </c>
      <c r="C4" s="41">
        <v>19</v>
      </c>
      <c r="D4" s="41">
        <v>7</v>
      </c>
      <c r="E4" s="41">
        <v>1</v>
      </c>
      <c r="F4" s="41">
        <v>11</v>
      </c>
      <c r="G4" s="41">
        <v>10</v>
      </c>
      <c r="H4" s="41">
        <v>2</v>
      </c>
      <c r="I4" s="41"/>
      <c r="J4" s="41"/>
      <c r="K4" s="41"/>
      <c r="L4" s="41">
        <v>3</v>
      </c>
      <c r="M4" s="41"/>
      <c r="N4" s="41">
        <v>10</v>
      </c>
      <c r="O4" s="41">
        <v>5</v>
      </c>
      <c r="P4" s="41"/>
      <c r="Q4" s="41"/>
    </row>
    <row r="5" spans="1:17">
      <c r="A5" s="65" t="s">
        <v>411</v>
      </c>
      <c r="B5" s="65" t="s">
        <v>93</v>
      </c>
      <c r="C5" s="41">
        <v>1</v>
      </c>
      <c r="D5" s="41"/>
      <c r="E5" s="41"/>
      <c r="F5" s="41">
        <v>1</v>
      </c>
      <c r="G5" s="41"/>
      <c r="H5" s="41"/>
      <c r="I5" s="41"/>
      <c r="J5" s="41"/>
      <c r="K5" s="41"/>
      <c r="L5" s="41"/>
      <c r="M5" s="41"/>
      <c r="N5" s="41">
        <v>1</v>
      </c>
      <c r="O5" s="41"/>
      <c r="P5" s="41"/>
      <c r="Q5" s="41"/>
    </row>
    <row r="6" spans="1:17">
      <c r="A6" s="24" t="s">
        <v>312</v>
      </c>
      <c r="B6" s="88" t="s">
        <v>313</v>
      </c>
      <c r="C6" s="41">
        <v>26</v>
      </c>
      <c r="D6" s="41">
        <v>9</v>
      </c>
      <c r="E6" s="41">
        <v>2</v>
      </c>
      <c r="F6" s="41">
        <v>15</v>
      </c>
      <c r="G6" s="41">
        <v>5</v>
      </c>
      <c r="H6" s="41">
        <v>1</v>
      </c>
      <c r="I6" s="41"/>
      <c r="J6" s="41"/>
      <c r="K6" s="41"/>
      <c r="L6" s="41">
        <v>1</v>
      </c>
      <c r="M6" s="41"/>
      <c r="N6" s="41">
        <v>18</v>
      </c>
      <c r="O6" s="41">
        <v>4</v>
      </c>
      <c r="P6" s="41"/>
      <c r="Q6" s="41"/>
    </row>
    <row r="7" spans="1:17">
      <c r="A7" s="24" t="s">
        <v>314</v>
      </c>
      <c r="B7" s="25" t="s">
        <v>95</v>
      </c>
      <c r="C7" s="41">
        <v>19</v>
      </c>
      <c r="D7" s="41">
        <v>8</v>
      </c>
      <c r="E7" s="41"/>
      <c r="F7" s="41">
        <v>11</v>
      </c>
      <c r="G7" s="41"/>
      <c r="H7" s="41"/>
      <c r="I7" s="41"/>
      <c r="J7" s="41"/>
      <c r="K7" s="41"/>
      <c r="L7" s="41">
        <v>1</v>
      </c>
      <c r="M7" s="41"/>
      <c r="N7" s="41">
        <v>15</v>
      </c>
      <c r="O7" s="41">
        <v>2</v>
      </c>
      <c r="P7" s="41" t="s">
        <v>398</v>
      </c>
      <c r="Q7" s="41"/>
    </row>
    <row r="8" spans="1:17">
      <c r="A8" s="65" t="s">
        <v>410</v>
      </c>
      <c r="B8" s="65" t="s">
        <v>106</v>
      </c>
      <c r="C8" s="41">
        <v>3</v>
      </c>
      <c r="D8" s="41"/>
      <c r="E8" s="41"/>
      <c r="F8" s="41">
        <v>3</v>
      </c>
      <c r="G8" s="41"/>
      <c r="H8" s="41"/>
      <c r="I8" s="41"/>
      <c r="J8" s="41"/>
      <c r="K8" s="41"/>
      <c r="L8" s="41"/>
      <c r="M8" s="41"/>
      <c r="N8" s="41">
        <v>3</v>
      </c>
      <c r="O8" s="41"/>
      <c r="P8" s="41"/>
      <c r="Q8" s="41"/>
    </row>
    <row r="9" spans="1:17">
      <c r="A9" s="24" t="s">
        <v>59</v>
      </c>
      <c r="B9" s="25" t="s">
        <v>95</v>
      </c>
      <c r="C9" s="41">
        <v>22</v>
      </c>
      <c r="D9" s="41">
        <v>6</v>
      </c>
      <c r="E9" s="41">
        <v>1</v>
      </c>
      <c r="F9" s="41">
        <v>15</v>
      </c>
      <c r="G9" s="41">
        <v>5</v>
      </c>
      <c r="H9" s="41">
        <v>1</v>
      </c>
      <c r="I9" s="41"/>
      <c r="J9" s="41"/>
      <c r="K9" s="41"/>
      <c r="L9" s="41"/>
      <c r="M9" s="41"/>
      <c r="N9" s="41">
        <v>15</v>
      </c>
      <c r="O9" s="41">
        <v>5</v>
      </c>
      <c r="P9" s="41" t="s">
        <v>383</v>
      </c>
      <c r="Q9" s="41"/>
    </row>
    <row r="10" spans="1:17">
      <c r="A10" s="24" t="s">
        <v>60</v>
      </c>
      <c r="B10" s="25" t="s">
        <v>96</v>
      </c>
      <c r="C10" s="41">
        <v>1</v>
      </c>
      <c r="D10" s="41"/>
      <c r="E10" s="41"/>
      <c r="F10" s="41">
        <v>1</v>
      </c>
      <c r="G10" s="41">
        <v>5</v>
      </c>
      <c r="H10" s="41"/>
      <c r="I10" s="41">
        <v>1</v>
      </c>
      <c r="J10" s="41">
        <v>1</v>
      </c>
      <c r="K10" s="41"/>
      <c r="L10" s="41"/>
      <c r="M10" s="41"/>
      <c r="N10" s="41">
        <v>1</v>
      </c>
      <c r="O10" s="41"/>
      <c r="P10" s="41"/>
      <c r="Q10" s="41"/>
    </row>
    <row r="11" spans="1:17">
      <c r="A11" s="24" t="s">
        <v>61</v>
      </c>
      <c r="B11" s="25" t="s">
        <v>93</v>
      </c>
      <c r="C11" s="41">
        <v>23</v>
      </c>
      <c r="D11" s="41">
        <v>6</v>
      </c>
      <c r="E11" s="41">
        <v>1</v>
      </c>
      <c r="F11" s="41">
        <v>16</v>
      </c>
      <c r="G11" s="41"/>
      <c r="H11" s="41"/>
      <c r="I11" s="41"/>
      <c r="J11" s="41"/>
      <c r="K11" s="41"/>
      <c r="L11" s="41"/>
      <c r="M11" s="41"/>
      <c r="N11" s="41">
        <v>14</v>
      </c>
      <c r="O11" s="41">
        <v>5</v>
      </c>
      <c r="P11" s="41"/>
      <c r="Q11" s="41"/>
    </row>
    <row r="12" spans="1:17">
      <c r="A12" s="24" t="s">
        <v>62</v>
      </c>
      <c r="B12" s="25" t="s">
        <v>93</v>
      </c>
      <c r="C12" s="41">
        <v>10</v>
      </c>
      <c r="D12" s="41">
        <v>3</v>
      </c>
      <c r="E12" s="41"/>
      <c r="F12" s="41">
        <v>7</v>
      </c>
      <c r="G12" s="41"/>
      <c r="H12" s="41"/>
      <c r="I12" s="41"/>
      <c r="J12" s="41"/>
      <c r="K12" s="41"/>
      <c r="L12" s="41">
        <v>1</v>
      </c>
      <c r="M12" s="41"/>
      <c r="N12" s="41">
        <v>4</v>
      </c>
      <c r="O12" s="41">
        <v>3</v>
      </c>
      <c r="P12" s="41"/>
      <c r="Q12" s="41"/>
    </row>
    <row r="13" spans="1:17">
      <c r="A13" s="65" t="s">
        <v>388</v>
      </c>
      <c r="B13" s="65" t="s">
        <v>95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4" t="s">
        <v>63</v>
      </c>
      <c r="B14" s="25" t="s">
        <v>95</v>
      </c>
      <c r="C14" s="41">
        <v>2</v>
      </c>
      <c r="D14" s="41"/>
      <c r="E14" s="41"/>
      <c r="F14" s="41">
        <v>2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65" t="s">
        <v>387</v>
      </c>
      <c r="B15" s="65" t="s">
        <v>104</v>
      </c>
      <c r="C15" s="41">
        <v>1</v>
      </c>
      <c r="D15" s="41"/>
      <c r="E15" s="41"/>
      <c r="F15" s="41">
        <v>1</v>
      </c>
      <c r="G15" s="41"/>
      <c r="H15" s="41"/>
      <c r="I15" s="41"/>
      <c r="J15" s="41"/>
      <c r="K15" s="41"/>
      <c r="L15" s="41"/>
      <c r="M15" s="41"/>
      <c r="N15" s="41">
        <v>1</v>
      </c>
      <c r="O15" s="41"/>
      <c r="P15" s="41"/>
      <c r="Q15" s="41"/>
    </row>
    <row r="16" spans="1:17">
      <c r="A16" s="24" t="s">
        <v>64</v>
      </c>
      <c r="B16" s="25" t="s">
        <v>97</v>
      </c>
      <c r="C16" s="41">
        <v>21</v>
      </c>
      <c r="D16" s="41">
        <v>5</v>
      </c>
      <c r="E16" s="41"/>
      <c r="F16" s="41">
        <v>16</v>
      </c>
      <c r="G16" s="41">
        <v>4</v>
      </c>
      <c r="H16" s="41"/>
      <c r="I16" s="41">
        <v>2</v>
      </c>
      <c r="J16" s="41"/>
      <c r="K16" s="41"/>
      <c r="L16" s="41"/>
      <c r="M16" s="41"/>
      <c r="N16" s="41">
        <v>13</v>
      </c>
      <c r="O16" s="41">
        <v>5</v>
      </c>
      <c r="P16" s="41"/>
      <c r="Q16" s="41"/>
    </row>
    <row r="17" spans="1:17">
      <c r="A17" s="24" t="s">
        <v>315</v>
      </c>
      <c r="B17" s="25" t="s">
        <v>100</v>
      </c>
      <c r="C17" s="41">
        <v>27</v>
      </c>
      <c r="D17" s="41">
        <v>8</v>
      </c>
      <c r="E17" s="41">
        <v>2</v>
      </c>
      <c r="F17" s="41">
        <v>17</v>
      </c>
      <c r="G17" s="41"/>
      <c r="H17" s="41"/>
      <c r="I17" s="41"/>
      <c r="J17" s="41"/>
      <c r="K17" s="41"/>
      <c r="L17" s="41"/>
      <c r="M17" s="41"/>
      <c r="N17" s="41">
        <v>20</v>
      </c>
      <c r="O17" s="41">
        <v>5</v>
      </c>
      <c r="P17" s="41"/>
      <c r="Q17" s="41"/>
    </row>
    <row r="18" spans="1:17">
      <c r="A18" s="24" t="s">
        <v>65</v>
      </c>
      <c r="B18" s="25" t="s">
        <v>93</v>
      </c>
      <c r="C18" s="41">
        <v>19</v>
      </c>
      <c r="D18" s="41">
        <v>4</v>
      </c>
      <c r="E18" s="41">
        <v>1</v>
      </c>
      <c r="F18" s="41">
        <v>14</v>
      </c>
      <c r="G18" s="41">
        <v>10</v>
      </c>
      <c r="H18" s="41">
        <v>2</v>
      </c>
      <c r="I18" s="41"/>
      <c r="J18" s="41"/>
      <c r="K18" s="41"/>
      <c r="L18" s="41"/>
      <c r="M18" s="41"/>
      <c r="N18" s="41">
        <v>14</v>
      </c>
      <c r="O18" s="41">
        <v>3</v>
      </c>
      <c r="P18" s="41"/>
      <c r="Q18" s="41"/>
    </row>
    <row r="19" spans="1:17">
      <c r="A19" s="24" t="s">
        <v>366</v>
      </c>
      <c r="B19" s="25" t="s">
        <v>379</v>
      </c>
      <c r="C19" s="41">
        <v>19</v>
      </c>
      <c r="D19" s="41">
        <v>3</v>
      </c>
      <c r="E19" s="41">
        <v>1</v>
      </c>
      <c r="F19" s="41">
        <v>15</v>
      </c>
      <c r="G19" s="41">
        <v>5</v>
      </c>
      <c r="H19" s="41">
        <v>1</v>
      </c>
      <c r="I19" s="41"/>
      <c r="J19" s="41"/>
      <c r="K19" s="41"/>
      <c r="L19" s="41"/>
      <c r="M19" s="41"/>
      <c r="N19" s="41">
        <v>15</v>
      </c>
      <c r="O19" s="41">
        <v>5</v>
      </c>
      <c r="P19" s="41"/>
      <c r="Q19" s="41" t="s">
        <v>408</v>
      </c>
    </row>
    <row r="20" spans="1:17">
      <c r="A20" s="24" t="s">
        <v>66</v>
      </c>
      <c r="B20" s="25" t="s">
        <v>92</v>
      </c>
      <c r="C20" s="41">
        <v>17</v>
      </c>
      <c r="D20" s="41">
        <v>5</v>
      </c>
      <c r="E20" s="41"/>
      <c r="F20" s="41">
        <v>12</v>
      </c>
      <c r="G20" s="41"/>
      <c r="H20" s="41"/>
      <c r="I20" s="41"/>
      <c r="J20" s="41"/>
      <c r="K20" s="41"/>
      <c r="L20" s="41"/>
      <c r="M20" s="41"/>
      <c r="N20" s="41">
        <v>8</v>
      </c>
      <c r="O20" s="41">
        <v>5</v>
      </c>
      <c r="P20" s="41"/>
      <c r="Q20" s="41"/>
    </row>
    <row r="21" spans="1:17">
      <c r="A21" s="24" t="s">
        <v>67</v>
      </c>
      <c r="B21" s="25" t="s">
        <v>92</v>
      </c>
      <c r="C21" s="41">
        <v>5</v>
      </c>
      <c r="D21" s="41">
        <v>3</v>
      </c>
      <c r="E21" s="41"/>
      <c r="F21" s="41">
        <v>2</v>
      </c>
      <c r="G21" s="41"/>
      <c r="H21" s="41"/>
      <c r="I21" s="41"/>
      <c r="J21" s="41"/>
      <c r="K21" s="41"/>
      <c r="L21" s="41"/>
      <c r="M21" s="41"/>
      <c r="N21" s="41">
        <v>1</v>
      </c>
      <c r="O21" s="41">
        <v>1</v>
      </c>
      <c r="P21" s="41"/>
      <c r="Q21" s="41"/>
    </row>
    <row r="22" spans="1:17">
      <c r="A22" s="24" t="s">
        <v>68</v>
      </c>
      <c r="B22" s="25" t="s">
        <v>93</v>
      </c>
      <c r="C22" s="41">
        <v>17</v>
      </c>
      <c r="D22" s="41">
        <v>8</v>
      </c>
      <c r="E22" s="41">
        <v>1</v>
      </c>
      <c r="F22" s="41">
        <v>8</v>
      </c>
      <c r="G22" s="41"/>
      <c r="H22" s="41"/>
      <c r="I22" s="41"/>
      <c r="J22" s="41"/>
      <c r="K22" s="41"/>
      <c r="L22" s="41">
        <v>2</v>
      </c>
      <c r="M22" s="41"/>
      <c r="N22" s="41">
        <v>14</v>
      </c>
      <c r="O22" s="41">
        <v>1</v>
      </c>
      <c r="P22" s="41"/>
      <c r="Q22" s="41"/>
    </row>
    <row r="23" spans="1:17">
      <c r="A23" s="65" t="s">
        <v>426</v>
      </c>
      <c r="B23" s="65" t="s">
        <v>379</v>
      </c>
      <c r="C23" s="41">
        <v>1</v>
      </c>
      <c r="D23" s="41">
        <v>1</v>
      </c>
      <c r="E23" s="41"/>
      <c r="F23" s="41"/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0" t="s">
        <v>54</v>
      </c>
      <c r="B24" s="89" t="s">
        <v>99</v>
      </c>
      <c r="C24" s="41">
        <v>4</v>
      </c>
      <c r="D24" s="41">
        <v>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>
      <c r="A25" s="24" t="s">
        <v>69</v>
      </c>
      <c r="B25" s="25" t="s">
        <v>98</v>
      </c>
      <c r="C25" s="41">
        <v>21</v>
      </c>
      <c r="D25" s="41">
        <v>5</v>
      </c>
      <c r="E25" s="41">
        <v>2</v>
      </c>
      <c r="F25" s="41">
        <v>14</v>
      </c>
      <c r="G25" s="41">
        <v>35</v>
      </c>
      <c r="H25" s="41">
        <v>3</v>
      </c>
      <c r="I25" s="41">
        <v>1</v>
      </c>
      <c r="J25" s="41">
        <v>6</v>
      </c>
      <c r="K25" s="41"/>
      <c r="L25" s="41"/>
      <c r="M25" s="41"/>
      <c r="N25" s="41">
        <v>14</v>
      </c>
      <c r="O25" s="41">
        <v>5</v>
      </c>
      <c r="P25" s="41"/>
      <c r="Q25" s="41"/>
    </row>
    <row r="26" spans="1:17">
      <c r="A26" s="24" t="s">
        <v>70</v>
      </c>
      <c r="B26" s="25" t="s">
        <v>95</v>
      </c>
      <c r="C26" s="41">
        <v>22</v>
      </c>
      <c r="D26" s="41">
        <v>9</v>
      </c>
      <c r="E26" s="41">
        <v>1</v>
      </c>
      <c r="F26" s="41">
        <v>12</v>
      </c>
      <c r="G26" s="41"/>
      <c r="H26" s="41"/>
      <c r="I26" s="41"/>
      <c r="J26" s="41"/>
      <c r="K26" s="41"/>
      <c r="L26" s="41">
        <v>1</v>
      </c>
      <c r="M26" s="41"/>
      <c r="N26" s="41">
        <v>13</v>
      </c>
      <c r="O26" s="41">
        <v>4</v>
      </c>
      <c r="P26" s="41"/>
      <c r="Q26" s="41"/>
    </row>
    <row r="27" spans="1:17">
      <c r="A27" s="24" t="s">
        <v>71</v>
      </c>
      <c r="B27" s="25" t="s">
        <v>99</v>
      </c>
      <c r="C27" s="41">
        <v>22</v>
      </c>
      <c r="D27" s="41">
        <v>8</v>
      </c>
      <c r="E27" s="41">
        <v>2</v>
      </c>
      <c r="F27" s="41">
        <v>12</v>
      </c>
      <c r="G27" s="41">
        <v>5</v>
      </c>
      <c r="H27" s="41">
        <v>1</v>
      </c>
      <c r="I27" s="41"/>
      <c r="J27" s="41"/>
      <c r="K27" s="41"/>
      <c r="L27" s="41"/>
      <c r="M27" s="41"/>
      <c r="N27" s="41">
        <v>13</v>
      </c>
      <c r="O27" s="41">
        <v>4</v>
      </c>
      <c r="P27" s="41" t="s">
        <v>403</v>
      </c>
      <c r="Q27" s="41"/>
    </row>
    <row r="28" spans="1:17">
      <c r="A28" s="65" t="s">
        <v>412</v>
      </c>
      <c r="B28" s="65" t="s">
        <v>379</v>
      </c>
      <c r="C28" s="41">
        <v>3</v>
      </c>
      <c r="D28" s="41"/>
      <c r="E28" s="41"/>
      <c r="F28" s="41">
        <v>3</v>
      </c>
      <c r="G28" s="41"/>
      <c r="H28" s="41"/>
      <c r="I28" s="41"/>
      <c r="J28" s="41"/>
      <c r="K28" s="41"/>
      <c r="L28" s="41"/>
      <c r="M28" s="41"/>
      <c r="N28" s="41">
        <v>3</v>
      </c>
      <c r="O28" s="41"/>
      <c r="P28" s="41"/>
      <c r="Q28" s="41"/>
    </row>
    <row r="29" spans="1:17">
      <c r="A29" s="65" t="s">
        <v>417</v>
      </c>
      <c r="B29" s="65" t="s">
        <v>316</v>
      </c>
      <c r="C29" s="41">
        <v>2</v>
      </c>
      <c r="D29" s="41">
        <v>1</v>
      </c>
      <c r="E29" s="41"/>
      <c r="F29" s="41">
        <v>1</v>
      </c>
      <c r="G29" s="41">
        <v>5</v>
      </c>
      <c r="H29" s="41"/>
      <c r="I29" s="41">
        <v>1</v>
      </c>
      <c r="J29" s="41">
        <v>1</v>
      </c>
      <c r="K29" s="41"/>
      <c r="L29" s="41"/>
      <c r="M29" s="41"/>
      <c r="N29" s="41">
        <v>2</v>
      </c>
      <c r="O29" s="41"/>
      <c r="P29" s="41"/>
      <c r="Q29" s="41"/>
    </row>
    <row r="30" spans="1:17">
      <c r="A30" s="9" t="s">
        <v>317</v>
      </c>
      <c r="B30" s="76" t="s">
        <v>316</v>
      </c>
      <c r="C30" s="41">
        <v>22</v>
      </c>
      <c r="D30" s="41">
        <v>8</v>
      </c>
      <c r="E30" s="41">
        <v>2</v>
      </c>
      <c r="F30" s="41">
        <v>13</v>
      </c>
      <c r="G30" s="41">
        <v>30</v>
      </c>
      <c r="H30" s="41">
        <v>1</v>
      </c>
      <c r="I30" s="41">
        <v>8</v>
      </c>
      <c r="J30" s="41">
        <v>3</v>
      </c>
      <c r="K30" s="41"/>
      <c r="L30" s="41">
        <v>1</v>
      </c>
      <c r="M30" s="41"/>
      <c r="N30" s="41">
        <v>16</v>
      </c>
      <c r="O30" s="41">
        <v>3</v>
      </c>
      <c r="P30" s="41"/>
      <c r="Q30" s="41"/>
    </row>
    <row r="31" spans="1:17">
      <c r="A31" s="24" t="s">
        <v>72</v>
      </c>
      <c r="B31" s="25" t="s">
        <v>100</v>
      </c>
      <c r="C31" s="41">
        <v>12</v>
      </c>
      <c r="D31" s="41">
        <v>2</v>
      </c>
      <c r="E31" s="41">
        <v>1</v>
      </c>
      <c r="F31" s="41">
        <v>9</v>
      </c>
      <c r="G31" s="41"/>
      <c r="H31" s="41"/>
      <c r="I31" s="41"/>
      <c r="J31" s="41"/>
      <c r="K31" s="41"/>
      <c r="L31" s="41"/>
      <c r="M31" s="41"/>
      <c r="N31" s="41">
        <v>6</v>
      </c>
      <c r="O31" s="41">
        <v>4</v>
      </c>
      <c r="P31" s="41"/>
      <c r="Q31" s="41"/>
    </row>
    <row r="32" spans="1:17">
      <c r="A32" s="24" t="s">
        <v>337</v>
      </c>
      <c r="B32" s="25" t="s">
        <v>97</v>
      </c>
      <c r="C32" s="41">
        <v>25</v>
      </c>
      <c r="D32" s="41">
        <v>6</v>
      </c>
      <c r="E32" s="41">
        <v>2</v>
      </c>
      <c r="F32" s="41">
        <v>17</v>
      </c>
      <c r="G32" s="41">
        <v>20</v>
      </c>
      <c r="H32" s="41">
        <v>4</v>
      </c>
      <c r="I32" s="41"/>
      <c r="J32" s="41"/>
      <c r="K32" s="41"/>
      <c r="L32" s="41"/>
      <c r="M32" s="41"/>
      <c r="N32" s="41">
        <v>19</v>
      </c>
      <c r="O32" s="41">
        <v>4</v>
      </c>
      <c r="P32" s="41" t="s">
        <v>371</v>
      </c>
      <c r="Q32" s="41"/>
    </row>
    <row r="33" spans="1:17">
      <c r="A33" s="24" t="s">
        <v>73</v>
      </c>
      <c r="B33" s="25" t="s">
        <v>99</v>
      </c>
      <c r="C33" s="41">
        <v>16</v>
      </c>
      <c r="D33" s="41">
        <v>6</v>
      </c>
      <c r="E33" s="41"/>
      <c r="F33" s="41">
        <v>10</v>
      </c>
      <c r="G33" s="41">
        <v>15</v>
      </c>
      <c r="H33" s="41">
        <v>3</v>
      </c>
      <c r="I33" s="41"/>
      <c r="J33" s="41"/>
      <c r="K33" s="41"/>
      <c r="L33" s="41"/>
      <c r="M33" s="41"/>
      <c r="N33" s="41">
        <v>10</v>
      </c>
      <c r="O33" s="41">
        <v>2</v>
      </c>
      <c r="P33" s="41"/>
      <c r="Q33" s="41"/>
    </row>
    <row r="34" spans="1:17">
      <c r="A34" s="65" t="s">
        <v>422</v>
      </c>
      <c r="B34" s="65" t="s">
        <v>316</v>
      </c>
      <c r="C34" s="41">
        <v>1</v>
      </c>
      <c r="D34" s="41"/>
      <c r="E34" s="41"/>
      <c r="F34" s="41">
        <v>1</v>
      </c>
      <c r="G34" s="41"/>
      <c r="H34" s="41">
        <v>2</v>
      </c>
      <c r="I34" s="41">
        <v>1</v>
      </c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4" t="s">
        <v>76</v>
      </c>
      <c r="B35" s="25" t="s">
        <v>102</v>
      </c>
      <c r="C35" s="41">
        <v>15</v>
      </c>
      <c r="D35" s="41">
        <v>5</v>
      </c>
      <c r="E35" s="41">
        <v>1</v>
      </c>
      <c r="F35" s="41">
        <v>9</v>
      </c>
      <c r="G35" s="41">
        <v>10</v>
      </c>
      <c r="H35" s="41">
        <v>2</v>
      </c>
      <c r="I35" s="41"/>
      <c r="J35" s="41"/>
      <c r="K35" s="41"/>
      <c r="L35" s="41"/>
      <c r="M35" s="41"/>
      <c r="N35" s="41">
        <v>12</v>
      </c>
      <c r="O35" s="41">
        <v>2</v>
      </c>
      <c r="P35" s="41"/>
      <c r="Q35" s="41"/>
    </row>
    <row r="36" spans="1:17">
      <c r="A36" s="24" t="s">
        <v>77</v>
      </c>
      <c r="B36" s="25" t="s">
        <v>103</v>
      </c>
      <c r="C36" s="41">
        <v>27</v>
      </c>
      <c r="D36" s="41">
        <v>10</v>
      </c>
      <c r="E36" s="41">
        <v>2</v>
      </c>
      <c r="F36" s="41">
        <v>16</v>
      </c>
      <c r="G36" s="41">
        <v>164</v>
      </c>
      <c r="H36" s="41">
        <v>1</v>
      </c>
      <c r="I36" s="41">
        <v>24</v>
      </c>
      <c r="J36" s="41">
        <v>36</v>
      </c>
      <c r="K36" s="41">
        <v>1</v>
      </c>
      <c r="L36" s="41"/>
      <c r="M36" s="41"/>
      <c r="N36" s="41">
        <v>16</v>
      </c>
      <c r="O36" s="41">
        <v>6</v>
      </c>
      <c r="P36" s="41"/>
      <c r="Q36" s="41"/>
    </row>
    <row r="37" spans="1:17">
      <c r="A37" s="24" t="s">
        <v>279</v>
      </c>
      <c r="B37" s="88" t="s">
        <v>97</v>
      </c>
      <c r="C37" s="41">
        <v>21</v>
      </c>
      <c r="D37" s="41">
        <v>8</v>
      </c>
      <c r="E37" s="41">
        <v>1</v>
      </c>
      <c r="F37" s="41">
        <v>12</v>
      </c>
      <c r="G37" s="41">
        <v>18</v>
      </c>
      <c r="H37" s="41">
        <v>3</v>
      </c>
      <c r="I37" s="41"/>
      <c r="J37" s="41">
        <v>1</v>
      </c>
      <c r="K37" s="41"/>
      <c r="L37" s="41"/>
      <c r="M37" s="41"/>
      <c r="N37" s="41">
        <v>12</v>
      </c>
      <c r="O37" s="41">
        <v>4</v>
      </c>
      <c r="P37" s="41"/>
      <c r="Q37" s="41"/>
    </row>
    <row r="38" spans="1:17">
      <c r="A38" s="24" t="s">
        <v>79</v>
      </c>
      <c r="B38" s="25" t="s">
        <v>105</v>
      </c>
      <c r="C38" s="41">
        <v>24</v>
      </c>
      <c r="D38" s="41">
        <v>8</v>
      </c>
      <c r="E38" s="41">
        <v>2</v>
      </c>
      <c r="F38" s="41">
        <v>14</v>
      </c>
      <c r="G38" s="41"/>
      <c r="H38" s="41"/>
      <c r="I38" s="41"/>
      <c r="J38" s="41"/>
      <c r="K38" s="41"/>
      <c r="L38" s="41">
        <v>2</v>
      </c>
      <c r="M38" s="41"/>
      <c r="N38" s="41">
        <v>18</v>
      </c>
      <c r="O38" s="41">
        <v>2</v>
      </c>
      <c r="P38" s="41"/>
      <c r="Q38" s="41"/>
    </row>
    <row r="39" spans="1:17">
      <c r="A39" s="24" t="s">
        <v>80</v>
      </c>
      <c r="B39" s="25" t="s">
        <v>104</v>
      </c>
      <c r="C39" s="41">
        <v>7</v>
      </c>
      <c r="D39" s="41">
        <v>5</v>
      </c>
      <c r="E39" s="41"/>
      <c r="F39" s="41">
        <v>2</v>
      </c>
      <c r="G39" s="41"/>
      <c r="H39" s="41"/>
      <c r="I39" s="41"/>
      <c r="J39" s="41"/>
      <c r="K39" s="41"/>
      <c r="L39" s="41">
        <v>1</v>
      </c>
      <c r="M39" s="41"/>
      <c r="N39" s="41">
        <v>3</v>
      </c>
      <c r="O39" s="41"/>
      <c r="P39" s="41"/>
      <c r="Q39" s="41"/>
    </row>
    <row r="40" spans="1:17">
      <c r="A40" s="24" t="s">
        <v>81</v>
      </c>
      <c r="B40" s="25" t="s">
        <v>104</v>
      </c>
      <c r="C40" s="41">
        <v>16</v>
      </c>
      <c r="D40" s="41">
        <v>4</v>
      </c>
      <c r="E40" s="41"/>
      <c r="F40" s="41">
        <v>12</v>
      </c>
      <c r="G40" s="41"/>
      <c r="H40" s="41"/>
      <c r="I40" s="41"/>
      <c r="J40" s="41"/>
      <c r="K40" s="41"/>
      <c r="L40" s="41"/>
      <c r="M40" s="41"/>
      <c r="N40" s="41">
        <v>9</v>
      </c>
      <c r="O40" s="41">
        <v>5</v>
      </c>
      <c r="P40" s="41"/>
      <c r="Q40" s="41"/>
    </row>
    <row r="41" spans="1:17">
      <c r="A41" s="24" t="s">
        <v>349</v>
      </c>
      <c r="B41" s="25" t="s">
        <v>98</v>
      </c>
      <c r="C41" s="41">
        <v>21</v>
      </c>
      <c r="D41" s="41">
        <v>5</v>
      </c>
      <c r="E41" s="41">
        <v>2</v>
      </c>
      <c r="F41" s="41">
        <v>14</v>
      </c>
      <c r="G41" s="41">
        <v>5</v>
      </c>
      <c r="H41" s="41">
        <v>1</v>
      </c>
      <c r="I41" s="41"/>
      <c r="J41" s="41"/>
      <c r="K41" s="41"/>
      <c r="L41" s="41">
        <v>1</v>
      </c>
      <c r="M41" s="41"/>
      <c r="N41" s="41">
        <v>15</v>
      </c>
      <c r="O41" s="41">
        <v>6</v>
      </c>
      <c r="P41" s="41"/>
      <c r="Q41" s="41"/>
    </row>
    <row r="42" spans="1:17">
      <c r="A42" s="24" t="s">
        <v>82</v>
      </c>
      <c r="B42" s="25" t="s">
        <v>100</v>
      </c>
      <c r="C42" s="41">
        <v>12</v>
      </c>
      <c r="D42" s="41">
        <v>6</v>
      </c>
      <c r="E42" s="41"/>
      <c r="F42" s="41">
        <v>6</v>
      </c>
      <c r="G42" s="41"/>
      <c r="H42" s="41"/>
      <c r="I42" s="41"/>
      <c r="J42" s="41"/>
      <c r="K42" s="41"/>
      <c r="L42" s="41">
        <v>1</v>
      </c>
      <c r="M42" s="41"/>
      <c r="N42" s="41">
        <v>7</v>
      </c>
      <c r="O42" s="41">
        <v>1</v>
      </c>
      <c r="P42" s="41"/>
      <c r="Q42" s="41"/>
    </row>
    <row r="43" spans="1:17">
      <c r="A43" s="24" t="s">
        <v>83</v>
      </c>
      <c r="B43" s="25" t="s">
        <v>100</v>
      </c>
      <c r="C43" s="41">
        <v>14</v>
      </c>
      <c r="D43" s="41">
        <v>5</v>
      </c>
      <c r="E43" s="41">
        <v>1</v>
      </c>
      <c r="F43" s="41">
        <v>8</v>
      </c>
      <c r="G43" s="41"/>
      <c r="H43" s="41"/>
      <c r="I43" s="41"/>
      <c r="J43" s="41"/>
      <c r="K43" s="41"/>
      <c r="L43" s="41"/>
      <c r="M43" s="41"/>
      <c r="N43" s="41">
        <v>11</v>
      </c>
      <c r="O43" s="41">
        <v>2</v>
      </c>
      <c r="P43" s="41"/>
      <c r="Q43" s="41"/>
    </row>
    <row r="44" spans="1:17">
      <c r="A44" s="65" t="s">
        <v>421</v>
      </c>
      <c r="B44" s="65" t="s">
        <v>93</v>
      </c>
      <c r="C44" s="41">
        <v>1</v>
      </c>
      <c r="D44" s="41"/>
      <c r="E44" s="41"/>
      <c r="F44" s="41">
        <v>1</v>
      </c>
      <c r="G44" s="41"/>
      <c r="H44" s="41"/>
      <c r="I44" s="41"/>
      <c r="J44" s="41"/>
      <c r="K44" s="41"/>
      <c r="L44" s="41"/>
      <c r="M44" s="41"/>
      <c r="N44" s="41">
        <v>1</v>
      </c>
      <c r="O44" s="41"/>
      <c r="P44" s="41"/>
      <c r="Q44" s="41"/>
    </row>
    <row r="45" spans="1:17">
      <c r="A45" s="24" t="s">
        <v>84</v>
      </c>
      <c r="B45" s="25" t="s">
        <v>106</v>
      </c>
      <c r="C45" s="41">
        <v>17</v>
      </c>
      <c r="D45" s="41">
        <v>5</v>
      </c>
      <c r="E45" s="41">
        <v>2</v>
      </c>
      <c r="F45" s="41">
        <v>10</v>
      </c>
      <c r="G45" s="41">
        <v>15</v>
      </c>
      <c r="H45" s="41">
        <v>3</v>
      </c>
      <c r="I45" s="41"/>
      <c r="J45" s="41"/>
      <c r="K45" s="41"/>
      <c r="L45" s="41">
        <v>1</v>
      </c>
      <c r="M45" s="41"/>
      <c r="N45" s="41">
        <v>10</v>
      </c>
      <c r="O45" s="41">
        <v>4</v>
      </c>
      <c r="P45" s="41"/>
      <c r="Q45" s="41"/>
    </row>
    <row r="46" spans="1:17">
      <c r="A46" s="65" t="s">
        <v>427</v>
      </c>
      <c r="B46" s="65" t="s">
        <v>93</v>
      </c>
      <c r="C46" s="41">
        <v>1</v>
      </c>
      <c r="D46" s="41">
        <v>1</v>
      </c>
      <c r="E46" s="41"/>
      <c r="F46" s="41"/>
      <c r="G46" s="41"/>
      <c r="H46" s="41"/>
      <c r="I46" s="41"/>
      <c r="J46" s="41"/>
      <c r="K46" s="41"/>
      <c r="L46" s="41"/>
      <c r="M46" s="41"/>
      <c r="N46" s="41">
        <v>1</v>
      </c>
      <c r="O46" s="41"/>
      <c r="P46" s="41"/>
      <c r="Q46" s="41"/>
    </row>
    <row r="47" spans="1:17">
      <c r="A47" s="24" t="s">
        <v>319</v>
      </c>
      <c r="B47" s="25" t="s">
        <v>106</v>
      </c>
      <c r="C47" s="41">
        <v>20</v>
      </c>
      <c r="D47" s="41">
        <v>7</v>
      </c>
      <c r="E47" s="41"/>
      <c r="F47" s="41">
        <v>13</v>
      </c>
      <c r="G47" s="41">
        <v>10</v>
      </c>
      <c r="H47" s="41">
        <v>2</v>
      </c>
      <c r="I47" s="41"/>
      <c r="J47" s="41"/>
      <c r="K47" s="41"/>
      <c r="L47" s="41">
        <v>1</v>
      </c>
      <c r="M47" s="41"/>
      <c r="N47" s="41">
        <v>12</v>
      </c>
      <c r="O47" s="41">
        <v>4</v>
      </c>
      <c r="P47" s="41"/>
      <c r="Q47" s="41"/>
    </row>
    <row r="48" spans="1:17">
      <c r="A48" s="24" t="s">
        <v>88</v>
      </c>
      <c r="B48" s="25" t="s">
        <v>96</v>
      </c>
      <c r="C48" s="41">
        <v>16</v>
      </c>
      <c r="D48" s="41">
        <v>6</v>
      </c>
      <c r="E48" s="41">
        <v>1</v>
      </c>
      <c r="F48" s="41">
        <v>9</v>
      </c>
      <c r="G48" s="41"/>
      <c r="H48" s="41"/>
      <c r="I48" s="41"/>
      <c r="J48" s="41"/>
      <c r="K48" s="41"/>
      <c r="L48" s="41"/>
      <c r="M48" s="41"/>
      <c r="N48" s="41">
        <v>10</v>
      </c>
      <c r="O48" s="41">
        <v>4</v>
      </c>
      <c r="P48" s="41"/>
      <c r="Q48" s="41"/>
    </row>
    <row r="49" spans="1:17">
      <c r="A49" s="24" t="s">
        <v>75</v>
      </c>
      <c r="B49" s="25" t="s">
        <v>101</v>
      </c>
      <c r="C49" s="41">
        <v>27</v>
      </c>
      <c r="D49" s="41">
        <v>10</v>
      </c>
      <c r="E49" s="41">
        <v>2</v>
      </c>
      <c r="F49" s="41">
        <v>15</v>
      </c>
      <c r="G49" s="41">
        <v>20</v>
      </c>
      <c r="H49" s="41">
        <v>4</v>
      </c>
      <c r="I49" s="41"/>
      <c r="J49" s="41"/>
      <c r="K49" s="41"/>
      <c r="L49" s="41">
        <v>2</v>
      </c>
      <c r="M49" s="41"/>
      <c r="N49" s="41">
        <v>19</v>
      </c>
      <c r="O49" s="41">
        <v>4</v>
      </c>
      <c r="P49" s="41" t="s">
        <v>431</v>
      </c>
      <c r="Q49" s="41"/>
    </row>
    <row r="50" spans="1:17">
      <c r="A50" s="24" t="s">
        <v>90</v>
      </c>
      <c r="B50" s="25" t="s">
        <v>107</v>
      </c>
      <c r="C50" s="41">
        <v>15</v>
      </c>
      <c r="D50" s="41">
        <v>3</v>
      </c>
      <c r="E50" s="41">
        <v>2</v>
      </c>
      <c r="F50" s="41">
        <v>11</v>
      </c>
      <c r="G50" s="41">
        <v>5</v>
      </c>
      <c r="H50" s="41">
        <v>1</v>
      </c>
      <c r="I50" s="41"/>
      <c r="J50" s="41"/>
      <c r="K50" s="41"/>
      <c r="L50" s="41"/>
      <c r="M50" s="41"/>
      <c r="N50" s="41">
        <v>10</v>
      </c>
      <c r="O50" s="41">
        <v>4</v>
      </c>
      <c r="P50" s="41"/>
      <c r="Q50" s="41"/>
    </row>
    <row r="51" spans="1:17">
      <c r="A51" s="24" t="s">
        <v>91</v>
      </c>
      <c r="B51" s="25" t="s">
        <v>106</v>
      </c>
      <c r="C51" s="41">
        <v>23</v>
      </c>
      <c r="D51" s="41">
        <v>9</v>
      </c>
      <c r="E51" s="41">
        <v>1</v>
      </c>
      <c r="F51" s="41">
        <v>13</v>
      </c>
      <c r="G51" s="41">
        <v>25</v>
      </c>
      <c r="H51" s="41">
        <v>5</v>
      </c>
      <c r="I51" s="41"/>
      <c r="J51" s="41"/>
      <c r="K51" s="41"/>
      <c r="L51" s="41"/>
      <c r="M51" s="41"/>
      <c r="N51" s="41">
        <v>16</v>
      </c>
      <c r="O51" s="41">
        <v>2</v>
      </c>
      <c r="P51" s="41"/>
      <c r="Q51" s="41"/>
    </row>
    <row r="52" spans="1:17">
      <c r="A52" s="9" t="s">
        <v>320</v>
      </c>
      <c r="B52" s="9" t="s">
        <v>101</v>
      </c>
      <c r="C52" s="41">
        <v>31</v>
      </c>
      <c r="D52" s="41">
        <v>10</v>
      </c>
      <c r="E52" s="41">
        <v>2</v>
      </c>
      <c r="F52" s="41">
        <v>19</v>
      </c>
      <c r="G52" s="41">
        <v>40</v>
      </c>
      <c r="H52" s="41">
        <v>8</v>
      </c>
      <c r="I52" s="41"/>
      <c r="J52" s="41"/>
      <c r="K52" s="41"/>
      <c r="L52" s="41">
        <v>2</v>
      </c>
      <c r="M52" s="41"/>
      <c r="N52" s="41">
        <v>20</v>
      </c>
      <c r="O52" s="41">
        <v>6</v>
      </c>
      <c r="P52" s="41"/>
      <c r="Q52" s="41"/>
    </row>
    <row r="53" spans="1:17">
      <c r="H53" s="90">
        <f>SUM(H2:H52)</f>
        <v>51</v>
      </c>
      <c r="L53" s="90">
        <f>SUM(L2:L52)</f>
        <v>21</v>
      </c>
    </row>
    <row r="54" spans="1:17">
      <c r="A54" s="65" t="s">
        <v>271</v>
      </c>
      <c r="G54" s="42" t="s">
        <v>363</v>
      </c>
      <c r="H54" s="41">
        <v>3</v>
      </c>
    </row>
    <row r="55" spans="1:17">
      <c r="B55" s="86"/>
      <c r="G55" s="42" t="s">
        <v>360</v>
      </c>
      <c r="H55" s="41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2"/>
    <col min="6" max="6" width="11" style="42"/>
    <col min="9" max="9" width="13.59765625" bestFit="1" customWidth="1"/>
    <col min="10" max="10" width="14.8984375" bestFit="1" customWidth="1"/>
    <col min="12" max="12" width="11" style="42"/>
    <col min="14" max="15" width="11" style="42"/>
    <col min="18" max="23" width="11" style="42"/>
    <col min="27" max="27" width="11" style="42"/>
    <col min="32" max="32" width="11" style="42"/>
    <col min="34" max="34" width="11" style="42"/>
  </cols>
  <sheetData>
    <row r="1" spans="1:35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4"/>
    </row>
    <row r="2" spans="1:35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395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395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</row>
    <row r="3" spans="1:35">
      <c r="A3" s="9" t="s">
        <v>55</v>
      </c>
      <c r="B3" s="9" t="s">
        <v>92</v>
      </c>
      <c r="C3" s="41"/>
      <c r="D3" s="41"/>
      <c r="E3" s="2"/>
      <c r="F3" s="41"/>
      <c r="G3" s="2"/>
      <c r="H3" s="2"/>
      <c r="I3" s="2"/>
      <c r="J3" s="2"/>
      <c r="K3" s="2"/>
      <c r="L3" s="41"/>
      <c r="M3" s="2"/>
      <c r="N3" s="41"/>
      <c r="O3" s="41"/>
      <c r="P3" s="2"/>
      <c r="Q3" s="2"/>
      <c r="R3" s="41"/>
      <c r="S3" s="41"/>
      <c r="T3" s="41"/>
      <c r="U3" s="41"/>
      <c r="V3" s="41"/>
      <c r="W3" s="41"/>
      <c r="X3" s="2"/>
      <c r="Y3" s="2"/>
      <c r="Z3" s="2"/>
      <c r="AA3" s="41"/>
      <c r="AB3" s="2"/>
      <c r="AC3" s="2"/>
      <c r="AD3" s="2"/>
      <c r="AE3" s="2"/>
      <c r="AF3" s="41"/>
      <c r="AG3" s="2"/>
      <c r="AH3" s="41"/>
      <c r="AI3" s="2"/>
    </row>
    <row r="4" spans="1:35">
      <c r="A4" s="91" t="s">
        <v>325</v>
      </c>
      <c r="B4" s="91" t="s">
        <v>97</v>
      </c>
      <c r="C4" s="92"/>
      <c r="D4" s="41"/>
      <c r="E4" s="2"/>
      <c r="F4" s="41"/>
      <c r="G4" s="2"/>
      <c r="H4" s="2"/>
      <c r="I4" s="2"/>
      <c r="J4" s="2"/>
      <c r="K4" s="2"/>
      <c r="L4" s="41"/>
      <c r="M4" s="2"/>
      <c r="N4" s="41"/>
      <c r="O4" s="41"/>
      <c r="P4" s="2"/>
      <c r="Q4" s="2"/>
      <c r="R4" s="41"/>
      <c r="S4" s="41"/>
      <c r="T4" s="41"/>
      <c r="U4" s="41"/>
      <c r="V4" s="41"/>
      <c r="W4" s="41"/>
      <c r="X4" s="2"/>
      <c r="Y4" s="2"/>
      <c r="Z4" s="2"/>
      <c r="AA4" s="41"/>
      <c r="AB4" s="2"/>
      <c r="AC4" s="2"/>
      <c r="AD4" s="2"/>
      <c r="AE4" s="2"/>
      <c r="AF4" s="41"/>
      <c r="AG4" s="2"/>
      <c r="AH4" s="41"/>
      <c r="AI4" s="2"/>
    </row>
    <row r="5" spans="1:35">
      <c r="A5" s="9" t="s">
        <v>312</v>
      </c>
      <c r="B5" s="9" t="s">
        <v>313</v>
      </c>
      <c r="C5" s="41"/>
      <c r="D5" s="41"/>
      <c r="E5" s="2"/>
      <c r="F5" s="41"/>
      <c r="G5" s="2"/>
      <c r="H5" s="2"/>
      <c r="I5" s="2"/>
      <c r="J5" s="2"/>
      <c r="K5" s="2"/>
      <c r="L5" s="41"/>
      <c r="M5" s="41" t="s">
        <v>232</v>
      </c>
      <c r="N5" s="41"/>
      <c r="O5" s="41"/>
      <c r="P5" s="2"/>
      <c r="Q5" s="2"/>
      <c r="R5" s="41"/>
      <c r="S5" s="41"/>
      <c r="T5" s="41"/>
      <c r="U5" s="41"/>
      <c r="V5" s="41"/>
      <c r="W5" s="41"/>
      <c r="X5" s="2"/>
      <c r="Y5" s="2"/>
      <c r="Z5" s="2"/>
      <c r="AA5" s="41"/>
      <c r="AB5" s="2"/>
      <c r="AC5" s="2"/>
      <c r="AD5" s="2"/>
      <c r="AE5" s="2"/>
      <c r="AF5" s="41"/>
      <c r="AG5" s="2"/>
      <c r="AH5" s="41"/>
      <c r="AI5" s="2"/>
    </row>
    <row r="6" spans="1:35">
      <c r="A6" s="9" t="s">
        <v>314</v>
      </c>
      <c r="B6" s="9" t="s">
        <v>95</v>
      </c>
      <c r="C6" s="41"/>
      <c r="D6" s="41"/>
      <c r="E6" s="2"/>
      <c r="F6" s="41"/>
      <c r="G6" s="2"/>
      <c r="H6" s="2"/>
      <c r="I6" s="2"/>
      <c r="J6" s="2"/>
      <c r="K6" s="2"/>
      <c r="L6" s="41"/>
      <c r="M6" s="2"/>
      <c r="N6" s="41"/>
      <c r="O6" s="41"/>
      <c r="P6" s="2"/>
      <c r="Q6" s="2"/>
      <c r="R6" s="41"/>
      <c r="S6" s="41"/>
      <c r="T6" s="41"/>
      <c r="U6" s="41"/>
      <c r="V6" s="41"/>
      <c r="W6" s="41"/>
      <c r="X6" s="2"/>
      <c r="Y6" s="2"/>
      <c r="Z6" s="2"/>
      <c r="AA6" s="41"/>
      <c r="AB6" s="2"/>
      <c r="AC6" s="2"/>
      <c r="AD6" s="2"/>
      <c r="AE6" s="2"/>
      <c r="AF6" s="41"/>
      <c r="AG6" s="2"/>
      <c r="AH6" s="41"/>
      <c r="AI6" s="2"/>
    </row>
    <row r="7" spans="1:35">
      <c r="A7" s="9" t="s">
        <v>58</v>
      </c>
      <c r="B7" s="9" t="s">
        <v>93</v>
      </c>
      <c r="C7" s="41"/>
      <c r="D7" s="41"/>
      <c r="E7" s="2"/>
      <c r="F7" s="41"/>
      <c r="G7" s="41" t="s">
        <v>232</v>
      </c>
      <c r="H7" s="2"/>
      <c r="I7" s="2"/>
      <c r="J7" s="41" t="s">
        <v>232</v>
      </c>
      <c r="K7" s="2"/>
      <c r="L7" s="41"/>
      <c r="M7" s="2"/>
      <c r="N7" s="41"/>
      <c r="O7" s="41"/>
      <c r="P7" s="2"/>
      <c r="Q7" s="2"/>
      <c r="R7" s="41"/>
      <c r="S7" s="41"/>
      <c r="T7" s="41"/>
      <c r="U7" s="41"/>
      <c r="V7" s="41"/>
      <c r="W7" s="41"/>
      <c r="X7" s="2"/>
      <c r="Y7" s="2"/>
      <c r="Z7" s="2"/>
      <c r="AA7" s="41"/>
      <c r="AB7" s="2"/>
      <c r="AC7" s="2"/>
      <c r="AD7" s="2"/>
      <c r="AE7" s="2"/>
      <c r="AF7" s="41"/>
      <c r="AG7" s="2"/>
      <c r="AH7" s="41"/>
      <c r="AI7" s="2"/>
    </row>
    <row r="8" spans="1:35">
      <c r="A8" s="9" t="s">
        <v>59</v>
      </c>
      <c r="B8" s="9" t="s">
        <v>95</v>
      </c>
      <c r="C8" s="41"/>
      <c r="D8" s="41"/>
      <c r="E8" s="2"/>
      <c r="F8" s="41"/>
      <c r="G8" s="2"/>
      <c r="H8" s="2"/>
      <c r="I8" s="2"/>
      <c r="J8" s="2"/>
      <c r="K8" s="2"/>
      <c r="L8" s="41"/>
      <c r="M8" s="2"/>
      <c r="N8" s="41"/>
      <c r="O8" s="41"/>
      <c r="P8" s="2"/>
      <c r="Q8" s="2"/>
      <c r="R8" s="41"/>
      <c r="S8" s="41"/>
      <c r="T8" s="41"/>
      <c r="U8" s="41"/>
      <c r="V8" s="41" t="s">
        <v>232</v>
      </c>
      <c r="W8" s="41"/>
      <c r="X8" s="2"/>
      <c r="Y8" s="2"/>
      <c r="Z8" s="2"/>
      <c r="AA8" s="41"/>
      <c r="AB8" s="2"/>
      <c r="AC8" s="2"/>
      <c r="AD8" s="2"/>
      <c r="AE8" s="2"/>
      <c r="AF8" s="41"/>
      <c r="AG8" s="2"/>
      <c r="AH8" s="41"/>
      <c r="AI8" s="2"/>
    </row>
    <row r="9" spans="1:35">
      <c r="A9" s="9" t="s">
        <v>60</v>
      </c>
      <c r="B9" s="9" t="s">
        <v>96</v>
      </c>
      <c r="C9" s="92"/>
      <c r="D9" s="41"/>
      <c r="E9" s="2"/>
      <c r="F9" s="41"/>
      <c r="G9" s="2"/>
      <c r="H9" s="2"/>
      <c r="I9" s="2"/>
      <c r="J9" s="2"/>
      <c r="K9" s="2"/>
      <c r="L9" s="41"/>
      <c r="M9" s="2"/>
      <c r="N9" s="41"/>
      <c r="O9" s="41"/>
      <c r="P9" s="2"/>
      <c r="Q9" s="41" t="s">
        <v>193</v>
      </c>
      <c r="R9" s="41"/>
      <c r="S9" s="41"/>
      <c r="T9" s="41"/>
      <c r="U9" s="41"/>
      <c r="V9" s="41"/>
      <c r="W9" s="41"/>
      <c r="X9" s="2"/>
      <c r="Y9" s="2"/>
      <c r="Z9" s="2"/>
      <c r="AA9" s="41"/>
      <c r="AB9" s="2"/>
      <c r="AC9" s="2"/>
      <c r="AD9" s="2"/>
      <c r="AE9" s="2"/>
      <c r="AF9" s="41"/>
      <c r="AG9" s="2"/>
      <c r="AH9" s="41"/>
      <c r="AI9" s="2"/>
    </row>
    <row r="10" spans="1:35">
      <c r="A10" s="9" t="s">
        <v>61</v>
      </c>
      <c r="B10" s="9" t="s">
        <v>93</v>
      </c>
      <c r="C10" s="41"/>
      <c r="D10" s="41"/>
      <c r="E10" s="2"/>
      <c r="F10" s="41"/>
      <c r="G10" s="2"/>
      <c r="H10" s="2"/>
      <c r="I10" s="2"/>
      <c r="J10" s="2"/>
      <c r="K10" s="2"/>
      <c r="L10" s="41"/>
      <c r="M10" s="2"/>
      <c r="N10" s="41"/>
      <c r="O10" s="41"/>
      <c r="P10" s="2"/>
      <c r="Q10" s="2"/>
      <c r="R10" s="41"/>
      <c r="S10" s="41"/>
      <c r="T10" s="41"/>
      <c r="U10" s="41"/>
      <c r="V10" s="41"/>
      <c r="W10" s="41"/>
      <c r="X10" s="2"/>
      <c r="Y10" s="2"/>
      <c r="Z10" s="2"/>
      <c r="AA10" s="41"/>
      <c r="AB10" s="2"/>
      <c r="AC10" s="2"/>
      <c r="AD10" s="2"/>
      <c r="AE10" s="2"/>
      <c r="AF10" s="41"/>
      <c r="AG10" s="2"/>
      <c r="AH10" s="41"/>
      <c r="AI10" s="2"/>
    </row>
    <row r="11" spans="1:35">
      <c r="A11" s="9" t="s">
        <v>62</v>
      </c>
      <c r="B11" s="9" t="s">
        <v>93</v>
      </c>
      <c r="C11" s="41"/>
      <c r="D11" s="41"/>
      <c r="E11" s="2"/>
      <c r="F11" s="41"/>
      <c r="G11" s="2"/>
      <c r="H11" s="2"/>
      <c r="I11" s="2"/>
      <c r="J11" s="2"/>
      <c r="K11" s="2"/>
      <c r="L11" s="41"/>
      <c r="M11" s="2"/>
      <c r="N11" s="41"/>
      <c r="O11" s="41"/>
      <c r="P11" s="2"/>
      <c r="Q11" s="2"/>
      <c r="R11" s="41"/>
      <c r="S11" s="41"/>
      <c r="T11" s="41"/>
      <c r="U11" s="41"/>
      <c r="V11" s="41"/>
      <c r="W11" s="41"/>
      <c r="X11" s="2"/>
      <c r="Y11" s="2"/>
      <c r="Z11" s="2"/>
      <c r="AA11" s="41"/>
      <c r="AB11" s="2"/>
      <c r="AC11" s="2"/>
      <c r="AD11" s="2"/>
      <c r="AE11" s="2"/>
      <c r="AF11" s="41"/>
      <c r="AG11" s="2"/>
      <c r="AH11" s="41"/>
      <c r="AI11" s="2"/>
    </row>
    <row r="12" spans="1:35">
      <c r="A12" s="9" t="s">
        <v>63</v>
      </c>
      <c r="B12" s="9" t="s">
        <v>95</v>
      </c>
      <c r="C12" s="92"/>
      <c r="D12" s="41"/>
      <c r="E12" s="2"/>
      <c r="F12" s="41"/>
      <c r="G12" s="2"/>
      <c r="H12" s="2"/>
      <c r="I12" s="2"/>
      <c r="J12" s="2"/>
      <c r="K12" s="2"/>
      <c r="L12" s="41"/>
      <c r="M12" s="2"/>
      <c r="N12" s="41"/>
      <c r="O12" s="41"/>
      <c r="P12" s="2"/>
      <c r="Q12" s="2"/>
      <c r="R12" s="41"/>
      <c r="S12" s="41"/>
      <c r="T12" s="41"/>
      <c r="U12" s="41"/>
      <c r="V12" s="41"/>
      <c r="W12" s="41"/>
      <c r="X12" s="2"/>
      <c r="Y12" s="2"/>
      <c r="Z12" s="2"/>
      <c r="AA12" s="41"/>
      <c r="AB12" s="2"/>
      <c r="AC12" s="2"/>
      <c r="AD12" s="2"/>
      <c r="AE12" s="2"/>
      <c r="AF12" s="41"/>
      <c r="AG12" s="2"/>
      <c r="AH12" s="41"/>
      <c r="AI12" s="2"/>
    </row>
    <row r="13" spans="1:35">
      <c r="A13" s="9" t="s">
        <v>64</v>
      </c>
      <c r="B13" s="9" t="s">
        <v>97</v>
      </c>
      <c r="C13" s="41"/>
      <c r="D13" s="41"/>
      <c r="E13" s="2"/>
      <c r="F13" s="41" t="s">
        <v>338</v>
      </c>
      <c r="G13" s="2"/>
      <c r="H13" s="2"/>
      <c r="I13" s="2"/>
      <c r="J13" s="2"/>
      <c r="K13" s="2"/>
      <c r="L13" s="41"/>
      <c r="M13" s="2"/>
      <c r="N13" s="41"/>
      <c r="O13" s="41"/>
      <c r="P13" s="2"/>
      <c r="Q13" s="2"/>
      <c r="R13" s="41"/>
      <c r="S13" s="41"/>
      <c r="T13" s="41"/>
      <c r="U13" s="41"/>
      <c r="V13" s="41"/>
      <c r="W13" s="41"/>
      <c r="X13" s="2"/>
      <c r="Y13" s="2"/>
      <c r="Z13" s="2"/>
      <c r="AA13" s="41"/>
      <c r="AB13" s="41" t="s">
        <v>373</v>
      </c>
      <c r="AC13" s="2"/>
      <c r="AD13" s="2"/>
      <c r="AE13" s="2"/>
      <c r="AF13" s="41"/>
      <c r="AG13" s="2"/>
      <c r="AH13" s="41"/>
      <c r="AI13" s="2"/>
    </row>
    <row r="14" spans="1:35">
      <c r="A14" s="9" t="s">
        <v>315</v>
      </c>
      <c r="B14" s="9" t="s">
        <v>100</v>
      </c>
      <c r="C14" s="92"/>
      <c r="D14" s="41"/>
      <c r="E14" s="2"/>
      <c r="F14" s="41"/>
      <c r="G14" s="2"/>
      <c r="H14" s="2"/>
      <c r="I14" s="2"/>
      <c r="J14" s="2"/>
      <c r="K14" s="2"/>
      <c r="L14" s="41"/>
      <c r="M14" s="2"/>
      <c r="N14" s="41"/>
      <c r="O14" s="41"/>
      <c r="P14" s="2"/>
      <c r="Q14" s="2"/>
      <c r="R14" s="41"/>
      <c r="S14" s="41"/>
      <c r="T14" s="41"/>
      <c r="U14" s="41"/>
      <c r="V14" s="41"/>
      <c r="W14" s="41"/>
      <c r="X14" s="2"/>
      <c r="Y14" s="2"/>
      <c r="Z14" s="2"/>
      <c r="AA14" s="41"/>
      <c r="AB14" s="2"/>
      <c r="AC14" s="2"/>
      <c r="AD14" s="2"/>
      <c r="AE14" s="2"/>
      <c r="AF14" s="41"/>
      <c r="AG14" s="2"/>
      <c r="AH14" s="41"/>
      <c r="AI14" s="2"/>
    </row>
    <row r="15" spans="1:35">
      <c r="A15" s="9" t="s">
        <v>65</v>
      </c>
      <c r="B15" s="9" t="s">
        <v>93</v>
      </c>
      <c r="C15" s="41"/>
      <c r="D15" s="41"/>
      <c r="E15" s="2"/>
      <c r="F15" s="41"/>
      <c r="G15" s="2"/>
      <c r="H15" s="2"/>
      <c r="I15" s="2"/>
      <c r="J15" s="2"/>
      <c r="K15" s="2"/>
      <c r="L15" s="41"/>
      <c r="M15" s="2"/>
      <c r="N15" s="41"/>
      <c r="O15" s="41"/>
      <c r="P15" s="2"/>
      <c r="Q15" s="41" t="s">
        <v>232</v>
      </c>
      <c r="R15" s="41"/>
      <c r="S15" s="41"/>
      <c r="T15" s="41"/>
      <c r="U15" s="41"/>
      <c r="V15" s="41"/>
      <c r="W15" s="41"/>
      <c r="X15" s="2"/>
      <c r="Y15" s="2"/>
      <c r="Z15" s="2"/>
      <c r="AA15" s="41"/>
      <c r="AB15" s="2"/>
      <c r="AC15" s="2"/>
      <c r="AD15" s="2"/>
      <c r="AE15" s="2"/>
      <c r="AF15" s="41"/>
      <c r="AG15" s="94" t="s">
        <v>232</v>
      </c>
      <c r="AH15" s="41"/>
      <c r="AI15" s="2"/>
    </row>
    <row r="16" spans="1:35">
      <c r="A16" s="9" t="s">
        <v>366</v>
      </c>
      <c r="B16" s="9" t="s">
        <v>99</v>
      </c>
      <c r="C16" s="41"/>
      <c r="D16" s="41"/>
      <c r="E16" s="2"/>
      <c r="F16" s="41"/>
      <c r="G16" s="2"/>
      <c r="H16" s="2"/>
      <c r="I16" s="2"/>
      <c r="J16" s="2"/>
      <c r="K16" s="2"/>
      <c r="L16" s="41"/>
      <c r="M16" s="2"/>
      <c r="N16" s="41"/>
      <c r="O16" s="41"/>
      <c r="P16" s="2"/>
      <c r="Q16" s="41"/>
      <c r="R16" s="41"/>
      <c r="S16" s="41"/>
      <c r="T16" s="41"/>
      <c r="U16" s="41"/>
      <c r="V16" s="41"/>
      <c r="W16" s="41"/>
      <c r="X16" s="2"/>
      <c r="Y16" s="2"/>
      <c r="Z16" s="2"/>
      <c r="AA16" s="41" t="s">
        <v>232</v>
      </c>
      <c r="AB16" s="2"/>
      <c r="AC16" s="2"/>
      <c r="AD16" s="2"/>
      <c r="AE16" s="2"/>
      <c r="AF16" s="41"/>
      <c r="AG16" s="94"/>
      <c r="AH16" s="41"/>
      <c r="AI16" s="2"/>
    </row>
    <row r="17" spans="1:35">
      <c r="A17" s="9" t="s">
        <v>66</v>
      </c>
      <c r="B17" s="9" t="s">
        <v>92</v>
      </c>
      <c r="C17" s="41"/>
      <c r="D17" s="41"/>
      <c r="E17" s="2"/>
      <c r="F17" s="41"/>
      <c r="G17" s="2"/>
      <c r="H17" s="2"/>
      <c r="I17" s="2"/>
      <c r="J17" s="2"/>
      <c r="K17" s="2"/>
      <c r="L17" s="41"/>
      <c r="M17" s="2"/>
      <c r="N17" s="41"/>
      <c r="O17" s="41"/>
      <c r="P17" s="2"/>
      <c r="Q17" s="2"/>
      <c r="R17" s="41"/>
      <c r="S17" s="41"/>
      <c r="T17" s="41"/>
      <c r="U17" s="41"/>
      <c r="V17" s="41"/>
      <c r="W17" s="41"/>
      <c r="X17" s="2"/>
      <c r="Y17" s="2"/>
      <c r="Z17" s="2"/>
      <c r="AA17" s="41"/>
      <c r="AB17" s="2"/>
      <c r="AC17" s="2"/>
      <c r="AD17" s="2"/>
      <c r="AE17" s="2"/>
      <c r="AF17" s="41"/>
      <c r="AG17" s="2"/>
      <c r="AH17" s="41"/>
      <c r="AI17" s="2"/>
    </row>
    <row r="18" spans="1:35">
      <c r="A18" s="9" t="s">
        <v>67</v>
      </c>
      <c r="B18" s="9" t="s">
        <v>92</v>
      </c>
      <c r="C18" s="92"/>
      <c r="D18" s="41"/>
      <c r="E18" s="2"/>
      <c r="F18" s="41"/>
      <c r="G18" s="2"/>
      <c r="H18" s="2"/>
      <c r="I18" s="2"/>
      <c r="J18" s="2"/>
      <c r="K18" s="2"/>
      <c r="L18" s="41"/>
      <c r="M18" s="2"/>
      <c r="N18" s="41"/>
      <c r="O18" s="41"/>
      <c r="P18" s="2"/>
      <c r="Q18" s="2"/>
      <c r="R18" s="41"/>
      <c r="S18" s="41"/>
      <c r="T18" s="41"/>
      <c r="U18" s="41"/>
      <c r="V18" s="41"/>
      <c r="W18" s="41"/>
      <c r="X18" s="2"/>
      <c r="Y18" s="2"/>
      <c r="Z18" s="2"/>
      <c r="AA18" s="41"/>
      <c r="AB18" s="2"/>
      <c r="AC18" s="2"/>
      <c r="AD18" s="2"/>
      <c r="AE18" s="2"/>
      <c r="AF18" s="41"/>
      <c r="AG18" s="2"/>
      <c r="AH18" s="41"/>
      <c r="AI18" s="2"/>
    </row>
    <row r="19" spans="1:35">
      <c r="A19" s="9" t="s">
        <v>68</v>
      </c>
      <c r="B19" s="9" t="s">
        <v>93</v>
      </c>
      <c r="C19" s="41"/>
      <c r="D19" s="41"/>
      <c r="E19" s="2"/>
      <c r="F19" s="41"/>
      <c r="G19" s="2"/>
      <c r="H19" s="2"/>
      <c r="I19" s="2"/>
      <c r="J19" s="2"/>
      <c r="K19" s="2"/>
      <c r="L19" s="41"/>
      <c r="M19" s="2"/>
      <c r="N19" s="41"/>
      <c r="O19" s="41"/>
      <c r="P19" s="2"/>
      <c r="Q19" s="2"/>
      <c r="R19" s="41"/>
      <c r="S19" s="41"/>
      <c r="T19" s="41"/>
      <c r="U19" s="41"/>
      <c r="V19" s="41"/>
      <c r="W19" s="41"/>
      <c r="X19" s="2"/>
      <c r="Y19" s="2"/>
      <c r="Z19" s="2"/>
      <c r="AA19" s="41"/>
      <c r="AB19" s="2"/>
      <c r="AC19" s="2"/>
      <c r="AD19" s="2"/>
      <c r="AE19" s="2"/>
      <c r="AF19" s="41"/>
      <c r="AG19" s="2"/>
      <c r="AH19" s="41"/>
      <c r="AI19" s="2"/>
    </row>
    <row r="20" spans="1:35">
      <c r="A20" s="20" t="s">
        <v>54</v>
      </c>
      <c r="B20" s="20" t="s">
        <v>99</v>
      </c>
      <c r="C20" s="41"/>
      <c r="D20" s="41"/>
      <c r="E20" s="2"/>
      <c r="F20" s="41"/>
      <c r="G20" s="2"/>
      <c r="H20" s="2"/>
      <c r="I20" s="2"/>
      <c r="J20" s="2"/>
      <c r="K20" s="2"/>
      <c r="L20" s="41"/>
      <c r="M20" s="2"/>
      <c r="N20" s="41"/>
      <c r="O20" s="41"/>
      <c r="P20" s="2"/>
      <c r="Q20" s="2"/>
      <c r="R20" s="41"/>
      <c r="S20" s="41"/>
      <c r="T20" s="41"/>
      <c r="U20" s="41"/>
      <c r="V20" s="41"/>
      <c r="W20" s="41"/>
      <c r="X20" s="2"/>
      <c r="Y20" s="2"/>
      <c r="Z20" s="2"/>
      <c r="AA20" s="41"/>
      <c r="AB20" s="2"/>
      <c r="AC20" s="2"/>
      <c r="AD20" s="2"/>
      <c r="AE20" s="2"/>
      <c r="AF20" s="41"/>
      <c r="AG20" s="2"/>
      <c r="AH20" s="41"/>
      <c r="AI20" s="2"/>
    </row>
    <row r="21" spans="1:35">
      <c r="A21" s="9" t="s">
        <v>69</v>
      </c>
      <c r="B21" s="9" t="s">
        <v>98</v>
      </c>
      <c r="C21" s="92"/>
      <c r="D21" s="41"/>
      <c r="E21" s="2"/>
      <c r="F21" s="41"/>
      <c r="G21" s="41" t="s">
        <v>232</v>
      </c>
      <c r="H21" s="2"/>
      <c r="I21" s="2"/>
      <c r="J21" s="2"/>
      <c r="K21" s="2"/>
      <c r="L21" s="41"/>
      <c r="M21" s="2"/>
      <c r="N21" s="41"/>
      <c r="O21" s="41" t="s">
        <v>232</v>
      </c>
      <c r="P21" s="2"/>
      <c r="Q21" s="41" t="s">
        <v>193</v>
      </c>
      <c r="R21" s="41" t="s">
        <v>390</v>
      </c>
      <c r="S21" s="41" t="s">
        <v>183</v>
      </c>
      <c r="T21" s="41"/>
      <c r="U21" s="41"/>
      <c r="V21" s="41"/>
      <c r="W21" s="41"/>
      <c r="X21" s="2"/>
      <c r="Y21" s="2"/>
      <c r="Z21" s="2"/>
      <c r="AA21" s="41"/>
      <c r="AB21" s="2"/>
      <c r="AC21" s="2"/>
      <c r="AD21" s="2"/>
      <c r="AE21" s="41" t="s">
        <v>183</v>
      </c>
      <c r="AF21" s="41" t="s">
        <v>434</v>
      </c>
      <c r="AG21" s="41" t="s">
        <v>390</v>
      </c>
      <c r="AH21" s="41"/>
      <c r="AI21" s="2"/>
    </row>
    <row r="22" spans="1:35">
      <c r="A22" s="9" t="s">
        <v>70</v>
      </c>
      <c r="B22" s="9" t="s">
        <v>95</v>
      </c>
      <c r="C22" s="41"/>
      <c r="D22" s="41"/>
      <c r="E22" s="2"/>
      <c r="F22" s="41"/>
      <c r="G22" s="2"/>
      <c r="H22" s="2"/>
      <c r="I22" s="2"/>
      <c r="J22" s="2"/>
      <c r="K22" s="2"/>
      <c r="L22" s="41"/>
      <c r="M22" s="2"/>
      <c r="N22" s="41"/>
      <c r="O22" s="41"/>
      <c r="P22" s="2"/>
      <c r="Q22" s="2"/>
      <c r="R22" s="41"/>
      <c r="S22" s="41"/>
      <c r="T22" s="41"/>
      <c r="U22" s="41"/>
      <c r="V22" s="41"/>
      <c r="W22" s="41"/>
      <c r="X22" s="2"/>
      <c r="Y22" s="2"/>
      <c r="Z22" s="2"/>
      <c r="AA22" s="41"/>
      <c r="AB22" s="2"/>
      <c r="AC22" s="2"/>
      <c r="AD22" s="2"/>
      <c r="AE22" s="2"/>
      <c r="AF22" s="41"/>
      <c r="AG22" s="2"/>
      <c r="AH22" s="41"/>
      <c r="AI22" s="2"/>
    </row>
    <row r="23" spans="1:35">
      <c r="A23" s="9" t="s">
        <v>71</v>
      </c>
      <c r="B23" s="9" t="s">
        <v>99</v>
      </c>
      <c r="C23" s="41"/>
      <c r="D23" s="41"/>
      <c r="E23" s="2"/>
      <c r="F23" s="41" t="s">
        <v>232</v>
      </c>
      <c r="G23" s="2"/>
      <c r="H23" s="2"/>
      <c r="I23" s="2"/>
      <c r="J23" s="2"/>
      <c r="K23" s="2"/>
      <c r="L23" s="41"/>
      <c r="M23" s="2"/>
      <c r="N23" s="41"/>
      <c r="O23" s="41"/>
      <c r="P23" s="2"/>
      <c r="Q23" s="2"/>
      <c r="R23" s="41"/>
      <c r="S23" s="41"/>
      <c r="T23" s="41"/>
      <c r="U23" s="41"/>
      <c r="V23" s="41"/>
      <c r="W23" s="41"/>
      <c r="X23" s="2"/>
      <c r="Y23" s="2"/>
      <c r="Z23" s="2"/>
      <c r="AA23" s="41"/>
      <c r="AB23" s="2"/>
      <c r="AC23" s="2"/>
      <c r="AD23" s="2"/>
      <c r="AE23" s="2"/>
      <c r="AF23" s="41"/>
      <c r="AG23" s="2"/>
      <c r="AH23" s="41"/>
      <c r="AI23" s="2"/>
    </row>
    <row r="24" spans="1:35">
      <c r="A24" s="91" t="s">
        <v>417</v>
      </c>
      <c r="B24" s="91" t="s">
        <v>316</v>
      </c>
      <c r="C24" s="41"/>
      <c r="D24" s="41"/>
      <c r="E24" s="2"/>
      <c r="F24" s="41"/>
      <c r="G24" s="2"/>
      <c r="H24" s="2"/>
      <c r="I24" s="2"/>
      <c r="J24" s="2"/>
      <c r="K24" s="2"/>
      <c r="L24" s="41"/>
      <c r="M24" s="2"/>
      <c r="N24" s="41"/>
      <c r="O24" s="41"/>
      <c r="P24" s="2"/>
      <c r="Q24" s="2"/>
      <c r="R24" s="41"/>
      <c r="S24" s="41"/>
      <c r="T24" s="41"/>
      <c r="U24" s="41"/>
      <c r="V24" s="41"/>
      <c r="W24" s="41"/>
      <c r="X24" s="2"/>
      <c r="Y24" s="2"/>
      <c r="Z24" s="41" t="s">
        <v>183</v>
      </c>
      <c r="AA24" s="41"/>
      <c r="AB24" s="2"/>
      <c r="AC24" s="41" t="s">
        <v>373</v>
      </c>
      <c r="AD24" s="2"/>
      <c r="AE24" s="2"/>
      <c r="AF24" s="41"/>
      <c r="AG24" s="2"/>
      <c r="AH24" s="41"/>
      <c r="AI24" s="2"/>
    </row>
    <row r="25" spans="1:35">
      <c r="A25" s="9" t="s">
        <v>317</v>
      </c>
      <c r="B25" s="9" t="s">
        <v>316</v>
      </c>
      <c r="C25" s="41" t="s">
        <v>338</v>
      </c>
      <c r="D25" s="41" t="s">
        <v>239</v>
      </c>
      <c r="E25" s="2"/>
      <c r="F25" s="41"/>
      <c r="G25" s="41" t="s">
        <v>239</v>
      </c>
      <c r="H25" s="2"/>
      <c r="I25" s="2"/>
      <c r="J25" s="2"/>
      <c r="K25" s="2"/>
      <c r="L25" s="41"/>
      <c r="M25" s="2"/>
      <c r="N25" s="41"/>
      <c r="O25" s="41" t="s">
        <v>201</v>
      </c>
      <c r="P25" s="41" t="s">
        <v>232</v>
      </c>
      <c r="Q25" s="2"/>
      <c r="R25" s="41"/>
      <c r="S25" s="41"/>
      <c r="T25" s="41"/>
      <c r="U25" s="41" t="s">
        <v>183</v>
      </c>
      <c r="V25" s="41"/>
      <c r="W25" s="41"/>
      <c r="X25" s="2"/>
      <c r="Y25" s="2"/>
      <c r="Z25" s="2"/>
      <c r="AA25" s="41"/>
      <c r="AB25" s="2"/>
      <c r="AC25" s="2"/>
      <c r="AD25" s="2"/>
      <c r="AE25" s="2"/>
      <c r="AF25" s="41"/>
      <c r="AG25" s="2"/>
      <c r="AH25" s="41" t="s">
        <v>239</v>
      </c>
      <c r="AI25" s="2"/>
    </row>
    <row r="26" spans="1:35">
      <c r="A26" s="9" t="s">
        <v>72</v>
      </c>
      <c r="B26" s="9" t="s">
        <v>100</v>
      </c>
      <c r="C26" s="41"/>
      <c r="D26" s="41"/>
      <c r="E26" s="2"/>
      <c r="F26" s="41"/>
      <c r="G26" s="2"/>
      <c r="H26" s="2"/>
      <c r="I26" s="2"/>
      <c r="J26" s="2"/>
      <c r="K26" s="2"/>
      <c r="L26" s="41"/>
      <c r="M26" s="2"/>
      <c r="N26" s="41"/>
      <c r="O26" s="41"/>
      <c r="P26" s="2"/>
      <c r="Q26" s="2"/>
      <c r="R26" s="41"/>
      <c r="S26" s="41"/>
      <c r="T26" s="41"/>
      <c r="U26" s="41"/>
      <c r="V26" s="41"/>
      <c r="W26" s="41"/>
      <c r="X26" s="2"/>
      <c r="Y26" s="2"/>
      <c r="Z26" s="2"/>
      <c r="AA26" s="41"/>
      <c r="AB26" s="2"/>
      <c r="AC26" s="2"/>
      <c r="AD26" s="2"/>
      <c r="AE26" s="2"/>
      <c r="AF26" s="41"/>
      <c r="AG26" s="2"/>
      <c r="AH26" s="41"/>
      <c r="AI26" s="2"/>
    </row>
    <row r="27" spans="1:35">
      <c r="A27" s="9" t="s">
        <v>318</v>
      </c>
      <c r="B27" s="9" t="s">
        <v>97</v>
      </c>
      <c r="C27" s="41"/>
      <c r="D27" s="41"/>
      <c r="E27" s="2"/>
      <c r="F27" s="41" t="s">
        <v>232</v>
      </c>
      <c r="G27" s="2"/>
      <c r="H27" s="2"/>
      <c r="I27" s="2"/>
      <c r="J27" s="41" t="s">
        <v>232</v>
      </c>
      <c r="K27" s="2"/>
      <c r="L27" s="41"/>
      <c r="M27" s="2"/>
      <c r="N27" s="41"/>
      <c r="O27" s="41"/>
      <c r="P27" s="2"/>
      <c r="Q27" s="2"/>
      <c r="R27" s="41"/>
      <c r="S27" s="41"/>
      <c r="T27" s="41"/>
      <c r="U27" s="41"/>
      <c r="V27" s="41"/>
      <c r="W27" s="41"/>
      <c r="X27" s="2"/>
      <c r="Y27" s="2"/>
      <c r="Z27" s="2"/>
      <c r="AA27" s="41"/>
      <c r="AB27" s="2"/>
      <c r="AC27" s="41" t="s">
        <v>232</v>
      </c>
      <c r="AD27" s="2"/>
      <c r="AE27" s="2"/>
      <c r="AF27" s="41"/>
      <c r="AG27" s="2"/>
      <c r="AH27" s="94" t="s">
        <v>232</v>
      </c>
      <c r="AI27" s="2"/>
    </row>
    <row r="28" spans="1:35">
      <c r="A28" s="9" t="s">
        <v>73</v>
      </c>
      <c r="B28" s="9" t="s">
        <v>99</v>
      </c>
      <c r="C28" s="41" t="s">
        <v>232</v>
      </c>
      <c r="D28" s="41"/>
      <c r="E28" s="2"/>
      <c r="F28" s="41"/>
      <c r="G28" s="2"/>
      <c r="H28" s="41" t="s">
        <v>232</v>
      </c>
      <c r="I28" s="41" t="s">
        <v>232</v>
      </c>
      <c r="J28" s="2"/>
      <c r="K28" s="2"/>
      <c r="L28" s="41"/>
      <c r="M28" s="2"/>
      <c r="N28" s="41"/>
      <c r="O28" s="41"/>
      <c r="P28" s="2"/>
      <c r="Q28" s="2"/>
      <c r="R28" s="41"/>
      <c r="S28" s="41"/>
      <c r="T28" s="41"/>
      <c r="U28" s="41"/>
      <c r="V28" s="41"/>
      <c r="W28" s="41"/>
      <c r="X28" s="2"/>
      <c r="Y28" s="2"/>
      <c r="Z28" s="2"/>
      <c r="AA28" s="41"/>
      <c r="AB28" s="2"/>
      <c r="AC28" s="2"/>
      <c r="AD28" s="2"/>
      <c r="AE28" s="2"/>
      <c r="AF28" s="41"/>
      <c r="AG28" s="2"/>
      <c r="AH28" s="41"/>
      <c r="AI28" s="2"/>
    </row>
    <row r="29" spans="1:35">
      <c r="A29" s="91" t="s">
        <v>422</v>
      </c>
      <c r="B29" s="9"/>
      <c r="D29" s="41"/>
      <c r="E29" s="2"/>
      <c r="F29" s="41"/>
      <c r="G29" s="2"/>
      <c r="H29" s="41"/>
      <c r="I29" s="41"/>
      <c r="J29" s="2"/>
      <c r="K29" s="2"/>
      <c r="L29" s="41"/>
      <c r="M29" s="2"/>
      <c r="N29" s="41"/>
      <c r="O29" s="41"/>
      <c r="P29" s="2"/>
      <c r="Q29" s="2"/>
      <c r="R29" s="41"/>
      <c r="S29" s="41"/>
      <c r="T29" s="41"/>
      <c r="U29" s="41"/>
      <c r="V29" s="41"/>
      <c r="W29" s="41"/>
      <c r="X29" s="2"/>
      <c r="Y29" s="2"/>
      <c r="Z29" s="2"/>
      <c r="AA29" s="41"/>
      <c r="AB29" s="41" t="s">
        <v>373</v>
      </c>
      <c r="AC29" s="2"/>
      <c r="AD29" s="2"/>
      <c r="AE29" s="2"/>
      <c r="AF29" s="41"/>
      <c r="AG29" s="2"/>
      <c r="AH29" s="41"/>
      <c r="AI29" s="2"/>
    </row>
    <row r="30" spans="1:35">
      <c r="A30" s="9" t="s">
        <v>76</v>
      </c>
      <c r="B30" s="9" t="s">
        <v>102</v>
      </c>
      <c r="C30" s="92"/>
      <c r="D30" s="41"/>
      <c r="E30" s="2"/>
      <c r="F30" s="41" t="s">
        <v>232</v>
      </c>
      <c r="G30" s="2"/>
      <c r="H30" s="2"/>
      <c r="I30" s="2"/>
      <c r="J30" s="41" t="s">
        <v>232</v>
      </c>
      <c r="K30" s="2"/>
      <c r="L30" s="41"/>
      <c r="M30" s="2"/>
      <c r="N30" s="41"/>
      <c r="O30" s="41"/>
      <c r="P30" s="2"/>
      <c r="Q30" s="2"/>
      <c r="R30" s="41"/>
      <c r="S30" s="41"/>
      <c r="T30" s="41"/>
      <c r="U30" s="41"/>
      <c r="V30" s="41"/>
      <c r="W30" s="41"/>
      <c r="X30" s="2"/>
      <c r="Y30" s="2"/>
      <c r="Z30" s="2"/>
      <c r="AA30" s="41"/>
      <c r="AB30" s="2"/>
      <c r="AC30" s="2"/>
      <c r="AD30" s="2"/>
      <c r="AE30" s="2"/>
      <c r="AF30" s="41"/>
      <c r="AG30" s="2"/>
      <c r="AH30" s="41"/>
      <c r="AI30" s="2"/>
    </row>
    <row r="31" spans="1:35">
      <c r="A31" s="9" t="s">
        <v>77</v>
      </c>
      <c r="B31" s="9" t="s">
        <v>103</v>
      </c>
      <c r="C31" s="41"/>
      <c r="E31" s="41" t="s">
        <v>266</v>
      </c>
      <c r="F31" s="41" t="s">
        <v>165</v>
      </c>
      <c r="G31" s="41" t="s">
        <v>165</v>
      </c>
      <c r="H31" s="2" t="s">
        <v>358</v>
      </c>
      <c r="I31" s="2" t="s">
        <v>361</v>
      </c>
      <c r="J31" s="2" t="s">
        <v>368</v>
      </c>
      <c r="K31" s="2" t="s">
        <v>370</v>
      </c>
      <c r="L31" s="41" t="s">
        <v>373</v>
      </c>
      <c r="M31" s="2"/>
      <c r="N31" s="41" t="s">
        <v>172</v>
      </c>
      <c r="O31" s="41" t="s">
        <v>183</v>
      </c>
      <c r="P31" s="2" t="s">
        <v>385</v>
      </c>
      <c r="Q31" s="2"/>
      <c r="R31" s="41"/>
      <c r="S31" s="41" t="s">
        <v>373</v>
      </c>
      <c r="T31" s="41" t="s">
        <v>183</v>
      </c>
      <c r="U31" s="41" t="s">
        <v>183</v>
      </c>
      <c r="V31" s="41" t="s">
        <v>193</v>
      </c>
      <c r="W31" s="41" t="s">
        <v>404</v>
      </c>
      <c r="X31" s="41" t="s">
        <v>183</v>
      </c>
      <c r="Y31" s="41" t="s">
        <v>390</v>
      </c>
      <c r="Z31" s="2"/>
      <c r="AA31" s="41"/>
      <c r="AB31" s="2"/>
      <c r="AC31" s="41" t="s">
        <v>183</v>
      </c>
      <c r="AD31" s="2"/>
      <c r="AE31" s="2" t="s">
        <v>432</v>
      </c>
      <c r="AF31" s="41" t="s">
        <v>373</v>
      </c>
      <c r="AG31" s="41" t="s">
        <v>193</v>
      </c>
      <c r="AH31" s="41" t="s">
        <v>358</v>
      </c>
      <c r="AI31" s="2"/>
    </row>
    <row r="32" spans="1:35">
      <c r="A32" s="9" t="s">
        <v>279</v>
      </c>
      <c r="B32" s="9" t="s">
        <v>97</v>
      </c>
      <c r="C32" s="41"/>
      <c r="D32" s="41"/>
      <c r="E32" s="2"/>
      <c r="F32" s="41"/>
      <c r="G32" s="2"/>
      <c r="H32" s="2"/>
      <c r="I32" s="2"/>
      <c r="J32" s="2"/>
      <c r="K32" s="2"/>
      <c r="L32" s="41"/>
      <c r="M32" s="2"/>
      <c r="N32" s="41"/>
      <c r="O32" s="41"/>
      <c r="P32" s="2"/>
      <c r="Q32" s="2"/>
      <c r="R32" s="41" t="s">
        <v>232</v>
      </c>
      <c r="S32" s="41"/>
      <c r="T32" s="41"/>
      <c r="U32" s="41"/>
      <c r="V32" s="41"/>
      <c r="W32" s="41" t="s">
        <v>232</v>
      </c>
      <c r="X32" s="2"/>
      <c r="Y32" s="2"/>
      <c r="Z32" s="2"/>
      <c r="AA32" s="41" t="s">
        <v>183</v>
      </c>
      <c r="AB32" s="2"/>
      <c r="AC32" s="2"/>
      <c r="AD32" s="2"/>
      <c r="AE32" s="2"/>
      <c r="AF32" s="41"/>
      <c r="AG32" s="2"/>
      <c r="AH32" s="94" t="s">
        <v>232</v>
      </c>
      <c r="AI32" s="2"/>
    </row>
    <row r="33" spans="1:35">
      <c r="A33" s="9" t="s">
        <v>79</v>
      </c>
      <c r="B33" s="9" t="s">
        <v>105</v>
      </c>
      <c r="C33" s="41"/>
      <c r="D33" s="41"/>
      <c r="E33" s="2"/>
      <c r="F33" s="41"/>
      <c r="G33" s="2"/>
      <c r="H33" s="2"/>
      <c r="I33" s="2"/>
      <c r="J33" s="2"/>
      <c r="K33" s="2"/>
      <c r="L33" s="41"/>
      <c r="M33" s="2"/>
      <c r="N33" s="41"/>
      <c r="O33" s="41"/>
      <c r="P33" s="2"/>
      <c r="Q33" s="2"/>
      <c r="R33" s="41"/>
      <c r="S33" s="41"/>
      <c r="T33" s="41"/>
      <c r="U33" s="41"/>
      <c r="V33" s="41"/>
      <c r="W33" s="41"/>
      <c r="X33" s="2"/>
      <c r="Y33" s="2"/>
      <c r="Z33" s="2"/>
      <c r="AA33" s="41"/>
      <c r="AB33" s="2"/>
      <c r="AC33" s="2"/>
      <c r="AD33" s="2"/>
      <c r="AE33" s="2"/>
      <c r="AF33" s="41"/>
      <c r="AG33" s="2"/>
      <c r="AH33" s="41"/>
      <c r="AI33" s="2"/>
    </row>
    <row r="34" spans="1:35">
      <c r="A34" s="9" t="s">
        <v>80</v>
      </c>
      <c r="B34" s="9" t="s">
        <v>104</v>
      </c>
      <c r="C34" s="41"/>
      <c r="D34" s="41"/>
      <c r="E34" s="2"/>
      <c r="F34" s="41"/>
      <c r="G34" s="2"/>
      <c r="H34" s="2"/>
      <c r="I34" s="2"/>
      <c r="J34" s="2"/>
      <c r="K34" s="2"/>
      <c r="L34" s="41"/>
      <c r="M34" s="2"/>
      <c r="N34" s="41"/>
      <c r="O34" s="41"/>
      <c r="P34" s="2"/>
      <c r="Q34" s="2"/>
      <c r="R34" s="41"/>
      <c r="S34" s="41"/>
      <c r="T34" s="41"/>
      <c r="U34" s="41"/>
      <c r="V34" s="41"/>
      <c r="W34" s="41"/>
      <c r="X34" s="2"/>
      <c r="Y34" s="2"/>
      <c r="Z34" s="2"/>
      <c r="AA34" s="41"/>
      <c r="AB34" s="2"/>
      <c r="AC34" s="2"/>
      <c r="AD34" s="2"/>
      <c r="AE34" s="2"/>
      <c r="AF34" s="41"/>
      <c r="AG34" s="2"/>
      <c r="AH34" s="41"/>
      <c r="AI34" s="2"/>
    </row>
    <row r="35" spans="1:35">
      <c r="A35" s="9" t="s">
        <v>81</v>
      </c>
      <c r="B35" s="9" t="s">
        <v>104</v>
      </c>
      <c r="C35" s="41"/>
      <c r="D35" s="41"/>
      <c r="E35" s="2"/>
      <c r="F35" s="41"/>
      <c r="G35" s="2"/>
      <c r="H35" s="2"/>
      <c r="I35" s="2"/>
      <c r="J35" s="2"/>
      <c r="K35" s="2"/>
      <c r="L35" s="41"/>
      <c r="M35" s="2"/>
      <c r="N35" s="41"/>
      <c r="O35" s="41"/>
      <c r="P35" s="2"/>
      <c r="Q35" s="2"/>
      <c r="R35" s="41"/>
      <c r="S35" s="41"/>
      <c r="T35" s="41"/>
      <c r="U35" s="41"/>
      <c r="V35" s="41"/>
      <c r="W35" s="41"/>
      <c r="X35" s="2"/>
      <c r="Y35" s="2"/>
      <c r="Z35" s="2"/>
      <c r="AA35" s="41"/>
      <c r="AB35" s="2"/>
      <c r="AC35" s="2"/>
      <c r="AD35" s="2"/>
      <c r="AE35" s="2"/>
      <c r="AF35" s="41"/>
      <c r="AG35" s="2"/>
      <c r="AH35" s="41"/>
      <c r="AI35" s="2"/>
    </row>
    <row r="36" spans="1:35">
      <c r="A36" s="9" t="s">
        <v>349</v>
      </c>
      <c r="B36" s="9" t="s">
        <v>98</v>
      </c>
      <c r="C36" s="41"/>
      <c r="D36" s="41"/>
      <c r="E36" s="2"/>
      <c r="F36" s="41"/>
      <c r="G36" s="2"/>
      <c r="H36" s="2"/>
      <c r="I36" s="2"/>
      <c r="J36" s="2"/>
      <c r="K36" s="2"/>
      <c r="L36" s="41"/>
      <c r="M36" s="2"/>
      <c r="N36" s="41"/>
      <c r="O36" s="41"/>
      <c r="P36" s="2"/>
      <c r="Q36" s="2"/>
      <c r="R36" s="41"/>
      <c r="S36" s="41"/>
      <c r="T36" s="41"/>
      <c r="U36" s="41"/>
      <c r="V36" s="41"/>
      <c r="W36" s="41"/>
      <c r="X36" s="2"/>
      <c r="Y36" s="2"/>
      <c r="Z36" s="2"/>
      <c r="AA36" s="41"/>
      <c r="AB36" s="2"/>
      <c r="AC36" s="2"/>
      <c r="AD36" s="2"/>
      <c r="AE36" s="2"/>
      <c r="AF36" s="41"/>
      <c r="AG36" s="94" t="s">
        <v>232</v>
      </c>
      <c r="AH36" s="41"/>
      <c r="AI36" s="2"/>
    </row>
    <row r="37" spans="1:35">
      <c r="A37" s="9" t="s">
        <v>82</v>
      </c>
      <c r="B37" s="9" t="s">
        <v>100</v>
      </c>
      <c r="C37" s="41"/>
      <c r="D37" s="41"/>
      <c r="E37" s="2"/>
      <c r="F37" s="41"/>
      <c r="G37" s="2"/>
      <c r="H37" s="2"/>
      <c r="I37" s="2"/>
      <c r="J37" s="2"/>
      <c r="K37" s="2"/>
      <c r="L37" s="41"/>
      <c r="M37" s="2"/>
      <c r="N37" s="41"/>
      <c r="O37" s="41"/>
      <c r="P37" s="2"/>
      <c r="Q37" s="2"/>
      <c r="R37" s="41"/>
      <c r="S37" s="41"/>
      <c r="T37" s="41"/>
      <c r="U37" s="41"/>
      <c r="V37" s="41"/>
      <c r="W37" s="41"/>
      <c r="X37" s="2"/>
      <c r="Y37" s="2"/>
      <c r="Z37" s="2"/>
      <c r="AA37" s="41"/>
      <c r="AB37" s="2"/>
      <c r="AC37" s="2"/>
      <c r="AD37" s="2"/>
      <c r="AE37" s="2"/>
      <c r="AF37" s="41"/>
      <c r="AG37" s="2"/>
      <c r="AH37" s="41"/>
      <c r="AI37" s="2"/>
    </row>
    <row r="38" spans="1:35">
      <c r="A38" s="9" t="s">
        <v>83</v>
      </c>
      <c r="B38" s="9" t="s">
        <v>100</v>
      </c>
      <c r="C38" s="41"/>
      <c r="D38" s="41"/>
      <c r="E38" s="2"/>
      <c r="F38" s="41"/>
      <c r="G38" s="2"/>
      <c r="H38" s="2"/>
      <c r="I38" s="2"/>
      <c r="J38" s="2"/>
      <c r="K38" s="2"/>
      <c r="L38" s="41"/>
      <c r="M38" s="2"/>
      <c r="N38" s="41"/>
      <c r="O38" s="41"/>
      <c r="P38" s="2"/>
      <c r="Q38" s="2"/>
      <c r="R38" s="41"/>
      <c r="S38" s="41"/>
      <c r="T38" s="41"/>
      <c r="U38" s="41"/>
      <c r="V38" s="41"/>
      <c r="W38" s="41"/>
      <c r="X38" s="2"/>
      <c r="Y38" s="2"/>
      <c r="Z38" s="2"/>
      <c r="AA38" s="41"/>
      <c r="AB38" s="2"/>
      <c r="AC38" s="2"/>
      <c r="AD38" s="2"/>
      <c r="AE38" s="2"/>
      <c r="AF38" s="41"/>
      <c r="AG38" s="2"/>
      <c r="AH38" s="41"/>
      <c r="AI38" s="2"/>
    </row>
    <row r="39" spans="1:35">
      <c r="A39" s="9" t="s">
        <v>84</v>
      </c>
      <c r="B39" s="9" t="s">
        <v>106</v>
      </c>
      <c r="C39" s="41"/>
      <c r="D39" s="41"/>
      <c r="E39" s="2"/>
      <c r="F39" s="41"/>
      <c r="G39" s="2"/>
      <c r="H39" s="2"/>
      <c r="I39" s="2"/>
      <c r="J39" s="2"/>
      <c r="K39" s="41" t="s">
        <v>232</v>
      </c>
      <c r="L39" s="41" t="s">
        <v>232</v>
      </c>
      <c r="M39" s="2"/>
      <c r="N39" s="41"/>
      <c r="O39" s="41"/>
      <c r="P39" s="41" t="s">
        <v>232</v>
      </c>
      <c r="Q39" s="2"/>
      <c r="R39" s="41"/>
      <c r="S39" s="41"/>
      <c r="T39" s="41"/>
      <c r="U39" s="41"/>
      <c r="V39" s="41"/>
      <c r="W39" s="41"/>
      <c r="X39" s="2"/>
      <c r="Y39" s="2"/>
      <c r="Z39" s="2"/>
      <c r="AA39" s="41"/>
      <c r="AB39" s="2"/>
      <c r="AC39" s="2"/>
      <c r="AD39" s="2"/>
      <c r="AE39" s="2"/>
      <c r="AF39" s="41"/>
      <c r="AG39" s="2"/>
      <c r="AH39" s="41"/>
      <c r="AI39" s="2"/>
    </row>
    <row r="40" spans="1:35">
      <c r="A40" s="9" t="s">
        <v>319</v>
      </c>
      <c r="B40" s="9" t="s">
        <v>106</v>
      </c>
      <c r="C40" s="41"/>
      <c r="D40" s="41"/>
      <c r="E40" s="2"/>
      <c r="F40" s="41"/>
      <c r="G40" s="2"/>
      <c r="H40" s="2"/>
      <c r="I40" s="2"/>
      <c r="J40" s="2"/>
      <c r="K40" s="2"/>
      <c r="L40" s="41"/>
      <c r="M40" s="2"/>
      <c r="N40" s="41"/>
      <c r="O40" s="41"/>
      <c r="P40" s="2"/>
      <c r="Q40" s="2"/>
      <c r="R40" s="41"/>
      <c r="S40" s="41"/>
      <c r="T40" s="41"/>
      <c r="U40" s="41"/>
      <c r="V40" s="41"/>
      <c r="W40" s="41"/>
      <c r="X40" s="2"/>
      <c r="Y40" s="2"/>
      <c r="Z40" s="2"/>
      <c r="AA40" s="41"/>
      <c r="AB40" s="2"/>
      <c r="AC40" s="41" t="s">
        <v>232</v>
      </c>
      <c r="AD40" s="2"/>
      <c r="AE40" s="2"/>
      <c r="AF40" s="41" t="s">
        <v>232</v>
      </c>
      <c r="AG40" s="2"/>
      <c r="AH40" s="41"/>
      <c r="AI40" s="2"/>
    </row>
    <row r="41" spans="1:35">
      <c r="A41" s="9" t="s">
        <v>88</v>
      </c>
      <c r="B41" s="9" t="s">
        <v>96</v>
      </c>
      <c r="C41" s="41"/>
      <c r="D41" s="41"/>
      <c r="E41" s="2"/>
      <c r="F41" s="41"/>
      <c r="G41" s="2"/>
      <c r="H41" s="2"/>
      <c r="I41" s="2"/>
      <c r="J41" s="2"/>
      <c r="K41" s="2"/>
      <c r="L41" s="41"/>
      <c r="M41" s="2"/>
      <c r="N41" s="41"/>
      <c r="O41" s="41"/>
      <c r="P41" s="2"/>
      <c r="Q41" s="2"/>
      <c r="R41" s="41"/>
      <c r="S41" s="41"/>
      <c r="T41" s="41"/>
      <c r="U41" s="41"/>
      <c r="V41" s="41"/>
      <c r="W41" s="41"/>
      <c r="X41" s="2"/>
      <c r="Y41" s="2"/>
      <c r="Z41" s="2"/>
      <c r="AA41" s="41"/>
      <c r="AB41" s="2"/>
      <c r="AC41" s="2"/>
      <c r="AD41" s="2"/>
      <c r="AE41" s="2"/>
      <c r="AF41" s="41"/>
      <c r="AG41" s="2"/>
      <c r="AH41" s="41"/>
      <c r="AI41" s="2"/>
    </row>
    <row r="42" spans="1:35">
      <c r="A42" s="9" t="s">
        <v>75</v>
      </c>
      <c r="B42" s="9" t="s">
        <v>101</v>
      </c>
      <c r="C42" s="41" t="s">
        <v>232</v>
      </c>
      <c r="D42" s="41"/>
      <c r="E42" s="2"/>
      <c r="F42" s="41" t="s">
        <v>232</v>
      </c>
      <c r="G42" s="41" t="s">
        <v>232</v>
      </c>
      <c r="H42" s="2"/>
      <c r="I42" s="2"/>
      <c r="J42" s="2"/>
      <c r="K42" s="2"/>
      <c r="L42" s="41"/>
      <c r="M42" s="2"/>
      <c r="N42" s="41"/>
      <c r="O42" s="41"/>
      <c r="P42" s="2"/>
      <c r="Q42" s="2"/>
      <c r="R42" s="41"/>
      <c r="S42" s="41"/>
      <c r="T42" s="41"/>
      <c r="U42" s="41"/>
      <c r="V42" s="41" t="s">
        <v>232</v>
      </c>
      <c r="W42" s="41"/>
      <c r="X42" s="2"/>
      <c r="Y42" s="2"/>
      <c r="Z42" s="41" t="s">
        <v>232</v>
      </c>
      <c r="AA42" s="41"/>
      <c r="AB42" s="41" t="s">
        <v>232</v>
      </c>
      <c r="AC42" s="2"/>
      <c r="AD42" s="2"/>
      <c r="AE42" s="2"/>
      <c r="AF42" s="41"/>
      <c r="AG42" s="2"/>
      <c r="AH42" s="41"/>
      <c r="AI42" s="2"/>
    </row>
    <row r="43" spans="1:35">
      <c r="A43" s="9" t="s">
        <v>90</v>
      </c>
      <c r="B43" s="9" t="s">
        <v>107</v>
      </c>
      <c r="C43" s="41"/>
      <c r="D43" s="41"/>
      <c r="E43" s="2"/>
      <c r="F43" s="41"/>
      <c r="G43" s="41" t="s">
        <v>232</v>
      </c>
      <c r="H43" s="2"/>
      <c r="I43" s="2"/>
      <c r="J43" s="2"/>
      <c r="K43" s="2"/>
      <c r="L43" s="41"/>
      <c r="M43" s="2"/>
      <c r="N43" s="41"/>
      <c r="O43" s="41"/>
      <c r="P43" s="2"/>
      <c r="Q43" s="2"/>
      <c r="R43" s="41"/>
      <c r="S43" s="41"/>
      <c r="T43" s="41"/>
      <c r="U43" s="41"/>
      <c r="V43" s="41"/>
      <c r="W43" s="41"/>
      <c r="X43" s="2"/>
      <c r="Y43" s="2"/>
      <c r="Z43" s="2"/>
      <c r="AA43" s="41"/>
      <c r="AB43" s="2"/>
      <c r="AC43" s="2"/>
      <c r="AD43" s="2"/>
      <c r="AE43" s="2"/>
      <c r="AF43" s="41"/>
      <c r="AG43" s="2"/>
      <c r="AH43" s="41"/>
      <c r="AI43" s="2"/>
    </row>
    <row r="44" spans="1:35">
      <c r="A44" s="9" t="s">
        <v>91</v>
      </c>
      <c r="B44" s="9" t="s">
        <v>106</v>
      </c>
      <c r="C44" s="41"/>
      <c r="E44" s="41" t="s">
        <v>232</v>
      </c>
      <c r="F44" s="41"/>
      <c r="G44" s="41" t="s">
        <v>232</v>
      </c>
      <c r="H44" s="2"/>
      <c r="I44" s="2"/>
      <c r="J44" s="2"/>
      <c r="K44" s="2"/>
      <c r="L44" s="41"/>
      <c r="M44" s="2"/>
      <c r="N44" s="41"/>
      <c r="O44" s="41"/>
      <c r="P44" s="2"/>
      <c r="Q44" s="2"/>
      <c r="R44" s="41"/>
      <c r="S44" s="41"/>
      <c r="T44" s="41"/>
      <c r="U44" s="41"/>
      <c r="V44" s="41"/>
      <c r="W44" s="41"/>
      <c r="X44" s="2"/>
      <c r="Y44" s="2"/>
      <c r="Z44" s="2"/>
      <c r="AA44" s="41"/>
      <c r="AB44" s="41" t="s">
        <v>232</v>
      </c>
      <c r="AC44" s="2"/>
      <c r="AD44" s="2"/>
      <c r="AE44" s="2"/>
      <c r="AF44" s="41"/>
      <c r="AG44" s="94" t="s">
        <v>232</v>
      </c>
      <c r="AH44" s="94" t="s">
        <v>232</v>
      </c>
      <c r="AI44" s="2"/>
    </row>
    <row r="45" spans="1:35">
      <c r="A45" s="2" t="s">
        <v>320</v>
      </c>
      <c r="B45" s="2" t="s">
        <v>101</v>
      </c>
      <c r="C45" s="94" t="s">
        <v>232</v>
      </c>
      <c r="D45" s="94" t="s">
        <v>232</v>
      </c>
      <c r="E45" s="2"/>
      <c r="F45" s="41"/>
      <c r="G45" s="2"/>
      <c r="H45" s="2"/>
      <c r="I45" s="2"/>
      <c r="J45" s="2"/>
      <c r="K45" s="41" t="s">
        <v>232</v>
      </c>
      <c r="L45" s="41"/>
      <c r="M45" s="2"/>
      <c r="N45" s="41"/>
      <c r="O45" s="41"/>
      <c r="P45" s="2"/>
      <c r="Q45" s="41" t="s">
        <v>232</v>
      </c>
      <c r="R45" s="41"/>
      <c r="S45" s="41" t="s">
        <v>232</v>
      </c>
      <c r="T45" s="41"/>
      <c r="U45" s="41"/>
      <c r="V45" s="41"/>
      <c r="W45" s="41"/>
      <c r="X45" s="2"/>
      <c r="Y45" s="2"/>
      <c r="Z45" s="2"/>
      <c r="AA45" s="41"/>
      <c r="AB45" s="41" t="s">
        <v>232</v>
      </c>
      <c r="AC45" s="2"/>
      <c r="AD45" s="2"/>
      <c r="AE45" s="41" t="s">
        <v>232</v>
      </c>
      <c r="AF45" s="41" t="s">
        <v>232</v>
      </c>
      <c r="AG45" s="2"/>
      <c r="AH45" s="41"/>
      <c r="AI45" s="2"/>
    </row>
    <row r="46" spans="1:35">
      <c r="A46" s="1" t="s">
        <v>124</v>
      </c>
      <c r="D46" s="42" t="s">
        <v>342</v>
      </c>
      <c r="E46" s="42" t="s">
        <v>342</v>
      </c>
      <c r="G46" s="42" t="s">
        <v>342</v>
      </c>
    </row>
    <row r="47" spans="1:35">
      <c r="A47" s="43" t="s">
        <v>271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2"/>
    <col min="37" max="37" width="14.59765625" style="42" bestFit="1" customWidth="1"/>
    <col min="38" max="38" width="10.59765625" style="42" bestFit="1" customWidth="1"/>
  </cols>
  <sheetData>
    <row r="1" spans="1:38">
      <c r="A1" s="11"/>
      <c r="B1" s="11"/>
      <c r="C1" s="585" t="s">
        <v>120</v>
      </c>
      <c r="D1" s="586"/>
      <c r="E1" s="586"/>
      <c r="F1" s="586"/>
      <c r="G1" s="587"/>
      <c r="H1" s="566" t="s">
        <v>41</v>
      </c>
      <c r="I1" s="566"/>
      <c r="J1" s="566"/>
      <c r="K1" s="566"/>
      <c r="L1" s="566"/>
      <c r="M1" s="565" t="s">
        <v>19</v>
      </c>
      <c r="N1" s="565"/>
      <c r="O1" s="583" t="s">
        <v>41</v>
      </c>
      <c r="P1" s="584"/>
      <c r="Q1" s="584"/>
      <c r="R1" s="588"/>
      <c r="S1" s="565" t="s">
        <v>19</v>
      </c>
      <c r="T1" s="565"/>
      <c r="U1" s="566" t="s">
        <v>41</v>
      </c>
      <c r="V1" s="567"/>
      <c r="W1" s="567"/>
      <c r="X1" s="565" t="s">
        <v>19</v>
      </c>
      <c r="Y1" s="565"/>
      <c r="Z1" s="583" t="s">
        <v>41</v>
      </c>
      <c r="AA1" s="584"/>
      <c r="AB1" s="584"/>
      <c r="AC1" s="584"/>
      <c r="AD1" s="584"/>
      <c r="AE1" s="584"/>
      <c r="AF1" s="584"/>
      <c r="AG1" s="584"/>
      <c r="AH1" s="584"/>
      <c r="AI1" s="588"/>
      <c r="AJ1" s="559" t="s">
        <v>310</v>
      </c>
      <c r="AK1" s="560"/>
      <c r="AL1" s="561"/>
    </row>
    <row r="2" spans="1:38">
      <c r="A2" s="13" t="s">
        <v>44</v>
      </c>
      <c r="B2" s="75" t="s">
        <v>52</v>
      </c>
      <c r="C2" s="14" t="s">
        <v>20</v>
      </c>
      <c r="D2" s="14" t="s">
        <v>321</v>
      </c>
      <c r="E2" s="14" t="s">
        <v>322</v>
      </c>
      <c r="F2" s="14" t="s">
        <v>323</v>
      </c>
      <c r="G2" s="14" t="s">
        <v>324</v>
      </c>
      <c r="H2" s="15" t="s">
        <v>29</v>
      </c>
      <c r="I2" s="15" t="s">
        <v>28</v>
      </c>
      <c r="J2" s="15" t="s">
        <v>343</v>
      </c>
      <c r="K2" s="15" t="s">
        <v>344</v>
      </c>
      <c r="L2" s="15" t="s">
        <v>114</v>
      </c>
      <c r="M2" s="16" t="s">
        <v>345</v>
      </c>
      <c r="N2" s="16" t="s">
        <v>29</v>
      </c>
      <c r="O2" s="17" t="s">
        <v>24</v>
      </c>
      <c r="P2" s="17" t="s">
        <v>25</v>
      </c>
      <c r="Q2" s="17" t="s">
        <v>23</v>
      </c>
      <c r="R2" s="17" t="s">
        <v>30</v>
      </c>
      <c r="S2" s="16" t="s">
        <v>346</v>
      </c>
      <c r="T2" s="16" t="s">
        <v>346</v>
      </c>
      <c r="U2" s="17" t="s">
        <v>30</v>
      </c>
      <c r="V2" s="17" t="s">
        <v>118</v>
      </c>
      <c r="W2" s="17" t="s">
        <v>118</v>
      </c>
      <c r="X2" s="16" t="s">
        <v>29</v>
      </c>
      <c r="Y2" s="16" t="s">
        <v>345</v>
      </c>
      <c r="Z2" s="19" t="s">
        <v>27</v>
      </c>
      <c r="AA2" s="19" t="s">
        <v>28</v>
      </c>
      <c r="AB2" s="19" t="s">
        <v>29</v>
      </c>
      <c r="AC2" s="19" t="s">
        <v>343</v>
      </c>
      <c r="AD2" s="19" t="s">
        <v>27</v>
      </c>
      <c r="AE2" s="19" t="s">
        <v>114</v>
      </c>
      <c r="AF2" s="19" t="s">
        <v>24</v>
      </c>
      <c r="AG2" s="19" t="s">
        <v>25</v>
      </c>
      <c r="AH2" s="19" t="s">
        <v>23</v>
      </c>
      <c r="AI2" s="19" t="s">
        <v>344</v>
      </c>
      <c r="AJ2" s="12" t="s">
        <v>127</v>
      </c>
      <c r="AK2" s="12" t="s">
        <v>168</v>
      </c>
      <c r="AL2" s="12" t="s">
        <v>169</v>
      </c>
    </row>
    <row r="3" spans="1:38">
      <c r="A3" s="9" t="s">
        <v>55</v>
      </c>
      <c r="B3" s="9" t="s">
        <v>92</v>
      </c>
      <c r="C3" s="41">
        <v>25</v>
      </c>
      <c r="D3" s="41">
        <v>27</v>
      </c>
      <c r="E3" s="41">
        <v>40</v>
      </c>
      <c r="F3" s="5"/>
      <c r="G3" s="41">
        <v>40</v>
      </c>
      <c r="H3" s="41">
        <v>61</v>
      </c>
      <c r="I3" s="41">
        <v>31</v>
      </c>
      <c r="J3" s="41">
        <v>24</v>
      </c>
      <c r="K3" s="41">
        <v>33</v>
      </c>
      <c r="L3" s="41">
        <v>30</v>
      </c>
      <c r="M3" s="41">
        <v>40</v>
      </c>
      <c r="N3" s="41">
        <v>62</v>
      </c>
      <c r="O3" s="41">
        <v>29</v>
      </c>
      <c r="P3" s="5"/>
      <c r="Q3" s="7" t="s">
        <v>202</v>
      </c>
      <c r="R3" s="41">
        <v>49</v>
      </c>
      <c r="S3" s="5"/>
      <c r="T3" s="41">
        <v>34</v>
      </c>
      <c r="U3" s="41">
        <v>27</v>
      </c>
      <c r="V3" s="41">
        <v>33</v>
      </c>
      <c r="W3" s="41">
        <v>57</v>
      </c>
      <c r="X3" s="41">
        <v>60</v>
      </c>
      <c r="Y3" s="41">
        <v>70</v>
      </c>
      <c r="Z3" s="41">
        <v>66</v>
      </c>
      <c r="AA3" s="7" t="s">
        <v>202</v>
      </c>
      <c r="AB3" s="7" t="s">
        <v>202</v>
      </c>
      <c r="AC3" s="41">
        <v>32</v>
      </c>
      <c r="AD3" s="5"/>
      <c r="AE3" s="41">
        <v>40</v>
      </c>
      <c r="AF3" s="5"/>
      <c r="AG3" s="41">
        <v>80</v>
      </c>
      <c r="AH3" s="41">
        <v>34</v>
      </c>
      <c r="AI3" s="41">
        <v>40</v>
      </c>
      <c r="AJ3" s="21">
        <f>SUM(C3:AI3)</f>
        <v>1064</v>
      </c>
      <c r="AK3" s="21">
        <f t="shared" ref="AK3:AK50" si="0">SUM(H3:L3,O3:R3,U3:W3,Z3:AH3)</f>
        <v>626</v>
      </c>
      <c r="AL3" s="21">
        <f>SUM(M3:N3,S3:T3,X3:Y3)</f>
        <v>266</v>
      </c>
    </row>
    <row r="4" spans="1:38">
      <c r="A4" s="91" t="s">
        <v>325</v>
      </c>
      <c r="B4" s="91" t="s">
        <v>97</v>
      </c>
      <c r="C4" s="8"/>
      <c r="D4" s="41">
        <v>18</v>
      </c>
      <c r="E4" s="4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21">
        <f>SUM(C4:AI4)</f>
        <v>18</v>
      </c>
      <c r="AK4" s="21">
        <f t="shared" si="0"/>
        <v>0</v>
      </c>
      <c r="AL4" s="21">
        <f>SUM(X4:Y4,S4:T4,M4:N4)</f>
        <v>0</v>
      </c>
    </row>
    <row r="5" spans="1:38">
      <c r="A5" s="9" t="s">
        <v>312</v>
      </c>
      <c r="B5" s="9" t="s">
        <v>313</v>
      </c>
      <c r="C5" s="41">
        <v>55</v>
      </c>
      <c r="D5" s="41">
        <v>54</v>
      </c>
      <c r="E5" s="41">
        <v>50</v>
      </c>
      <c r="F5" s="41">
        <v>52</v>
      </c>
      <c r="G5" s="41">
        <v>51</v>
      </c>
      <c r="H5" s="41">
        <v>54</v>
      </c>
      <c r="I5" s="100">
        <v>4</v>
      </c>
      <c r="J5" s="41">
        <v>66</v>
      </c>
      <c r="K5" s="5"/>
      <c r="L5" s="41">
        <v>80</v>
      </c>
      <c r="M5" s="41">
        <v>80</v>
      </c>
      <c r="N5" s="41">
        <v>80</v>
      </c>
      <c r="O5" s="41">
        <v>80</v>
      </c>
      <c r="P5" s="41">
        <v>80</v>
      </c>
      <c r="Q5" s="41">
        <v>80</v>
      </c>
      <c r="R5" s="8"/>
      <c r="S5" s="8"/>
      <c r="T5" s="8"/>
      <c r="U5" s="41">
        <v>70</v>
      </c>
      <c r="V5" s="41">
        <v>80</v>
      </c>
      <c r="W5" s="41">
        <v>80</v>
      </c>
      <c r="X5" s="41">
        <v>72</v>
      </c>
      <c r="Y5" s="41">
        <v>80</v>
      </c>
      <c r="Z5" s="41">
        <v>25</v>
      </c>
      <c r="AA5" s="41">
        <v>80</v>
      </c>
      <c r="AB5" s="41">
        <v>80</v>
      </c>
      <c r="AC5" s="5"/>
      <c r="AD5" s="41">
        <v>72</v>
      </c>
      <c r="AE5" s="41">
        <v>56</v>
      </c>
      <c r="AF5" s="5"/>
      <c r="AG5" s="41">
        <v>26</v>
      </c>
      <c r="AH5" s="41">
        <v>80</v>
      </c>
      <c r="AI5" s="41">
        <v>80</v>
      </c>
      <c r="AJ5" s="21">
        <f>SUM(C5:AI5)</f>
        <v>1747</v>
      </c>
      <c r="AK5" s="21">
        <f t="shared" si="0"/>
        <v>1093</v>
      </c>
      <c r="AL5" s="21">
        <f>0+SUM(X5:Y5,S5:T5,M5:N5)</f>
        <v>312</v>
      </c>
    </row>
    <row r="6" spans="1:38">
      <c r="A6" s="9" t="s">
        <v>58</v>
      </c>
      <c r="B6" s="9" t="s">
        <v>93</v>
      </c>
      <c r="C6" s="41">
        <v>40</v>
      </c>
      <c r="D6" s="41">
        <v>14</v>
      </c>
      <c r="E6" s="101"/>
      <c r="F6" s="41">
        <v>52</v>
      </c>
      <c r="G6" s="41">
        <v>61</v>
      </c>
      <c r="H6" s="41">
        <v>80</v>
      </c>
      <c r="I6" s="8"/>
      <c r="J6" s="41">
        <v>56</v>
      </c>
      <c r="K6" s="41">
        <v>69</v>
      </c>
      <c r="L6" s="100">
        <v>70</v>
      </c>
      <c r="M6" s="41">
        <v>80</v>
      </c>
      <c r="N6" s="41">
        <v>74</v>
      </c>
      <c r="O6" s="41">
        <v>40</v>
      </c>
      <c r="P6" s="8"/>
      <c r="Q6" s="7" t="s">
        <v>202</v>
      </c>
      <c r="R6" s="41">
        <v>80</v>
      </c>
      <c r="S6" s="100">
        <v>70</v>
      </c>
      <c r="T6" s="41">
        <v>80</v>
      </c>
      <c r="U6" s="8"/>
      <c r="V6" s="41">
        <v>63</v>
      </c>
      <c r="W6" s="41">
        <v>74</v>
      </c>
      <c r="X6" s="5"/>
      <c r="Y6" s="100">
        <v>70</v>
      </c>
      <c r="Z6" s="7" t="s">
        <v>202</v>
      </c>
      <c r="AA6" s="7" t="s">
        <v>202</v>
      </c>
      <c r="AB6" s="7" t="s">
        <v>202</v>
      </c>
      <c r="AC6" s="8"/>
      <c r="AD6" s="8"/>
      <c r="AE6" s="8"/>
      <c r="AF6" s="8"/>
      <c r="AG6" s="8"/>
      <c r="AH6" s="41">
        <v>61</v>
      </c>
      <c r="AI6" s="41">
        <v>77</v>
      </c>
      <c r="AJ6" s="21">
        <f>SUM(C6:AH6)</f>
        <v>1134</v>
      </c>
      <c r="AK6" s="21">
        <f>SUM(H6:L6,O6:R6,U6:W6,Z6:AH6)</f>
        <v>593</v>
      </c>
      <c r="AL6" s="21">
        <f>SUM(M6:N6,S6:T6,X6:Y6)</f>
        <v>374</v>
      </c>
    </row>
    <row r="7" spans="1:38">
      <c r="A7" s="91" t="s">
        <v>411</v>
      </c>
      <c r="B7" s="91" t="s">
        <v>93</v>
      </c>
      <c r="C7" s="589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1"/>
      <c r="Z7" s="41">
        <v>17</v>
      </c>
      <c r="AA7" s="91"/>
      <c r="AB7" s="91"/>
      <c r="AC7" s="91"/>
      <c r="AD7" s="91"/>
      <c r="AE7" s="91"/>
      <c r="AF7" s="91"/>
      <c r="AG7" s="91"/>
      <c r="AH7" s="91"/>
      <c r="AI7" s="91"/>
      <c r="AJ7" s="21">
        <f t="shared" ref="AJ7" si="1">SUM(C7:AI7)</f>
        <v>17</v>
      </c>
      <c r="AK7" s="21">
        <f t="shared" si="0"/>
        <v>17</v>
      </c>
      <c r="AL7" s="21">
        <f t="shared" ref="AL7" si="2">SUM(X7:Y7,S7:T7,M7:N7)</f>
        <v>0</v>
      </c>
    </row>
    <row r="8" spans="1:38">
      <c r="A8" s="9" t="s">
        <v>314</v>
      </c>
      <c r="B8" s="9" t="s">
        <v>95</v>
      </c>
      <c r="C8" s="100">
        <v>30</v>
      </c>
      <c r="D8" s="8"/>
      <c r="E8" s="8"/>
      <c r="F8" s="41">
        <v>43</v>
      </c>
      <c r="G8" s="41">
        <v>59</v>
      </c>
      <c r="H8" s="41">
        <v>14</v>
      </c>
      <c r="I8" s="41">
        <v>11</v>
      </c>
      <c r="J8" s="41">
        <v>24</v>
      </c>
      <c r="K8" s="41">
        <v>69</v>
      </c>
      <c r="L8" s="41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1">
        <v>6</v>
      </c>
      <c r="X8" s="41">
        <v>61</v>
      </c>
      <c r="Y8" s="42">
        <v>66</v>
      </c>
      <c r="Z8" s="41">
        <v>80</v>
      </c>
      <c r="AA8" s="41">
        <v>56</v>
      </c>
      <c r="AB8" s="41">
        <v>80</v>
      </c>
      <c r="AC8" s="41">
        <v>80</v>
      </c>
      <c r="AD8" s="41">
        <v>43</v>
      </c>
      <c r="AE8" s="8"/>
      <c r="AF8" s="41">
        <v>80</v>
      </c>
      <c r="AG8" s="41">
        <v>80</v>
      </c>
      <c r="AH8" s="41">
        <v>30</v>
      </c>
      <c r="AI8" s="41">
        <v>34</v>
      </c>
      <c r="AJ8" s="21">
        <f>SUM(C8:AI8)</f>
        <v>1001</v>
      </c>
      <c r="AK8" s="21">
        <f t="shared" si="0"/>
        <v>708</v>
      </c>
      <c r="AL8" s="21">
        <f t="shared" ref="AL8" si="3">0+SUM(X8:Y8,S8:T8,M8:N8)</f>
        <v>127</v>
      </c>
    </row>
    <row r="9" spans="1:38">
      <c r="A9" s="91" t="s">
        <v>410</v>
      </c>
      <c r="B9" s="91" t="s">
        <v>162</v>
      </c>
      <c r="C9" s="589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1"/>
      <c r="Z9" s="41">
        <v>11</v>
      </c>
      <c r="AA9" s="41">
        <v>7</v>
      </c>
      <c r="AB9" s="41">
        <v>48</v>
      </c>
      <c r="AC9" s="91"/>
      <c r="AD9" s="91"/>
      <c r="AE9" s="91"/>
      <c r="AF9" s="91"/>
      <c r="AG9" s="91"/>
      <c r="AH9" s="91"/>
      <c r="AI9" s="91"/>
      <c r="AJ9" s="21">
        <f t="shared" ref="AJ9:AJ22" si="4">SUM(C9:AH9)</f>
        <v>66</v>
      </c>
      <c r="AK9" s="21">
        <f t="shared" si="0"/>
        <v>66</v>
      </c>
      <c r="AL9" s="21">
        <f t="shared" ref="AL9" si="5">SUM(M9:N9,S9:T9,X9:Y9)</f>
        <v>0</v>
      </c>
    </row>
    <row r="10" spans="1:38">
      <c r="A10" s="9" t="s">
        <v>59</v>
      </c>
      <c r="B10" s="9" t="s">
        <v>95</v>
      </c>
      <c r="C10" s="41">
        <v>40</v>
      </c>
      <c r="D10" s="41">
        <v>58</v>
      </c>
      <c r="E10" s="41">
        <v>61</v>
      </c>
      <c r="F10" s="8"/>
      <c r="G10" s="8"/>
      <c r="H10" s="41">
        <v>66</v>
      </c>
      <c r="I10" s="41">
        <v>69</v>
      </c>
      <c r="J10" s="41">
        <v>80</v>
      </c>
      <c r="K10" s="41">
        <v>80</v>
      </c>
      <c r="L10" s="41">
        <v>80</v>
      </c>
      <c r="M10" s="41">
        <v>54</v>
      </c>
      <c r="N10" s="41">
        <v>68</v>
      </c>
      <c r="O10" s="41">
        <v>80</v>
      </c>
      <c r="P10" s="41">
        <v>68</v>
      </c>
      <c r="Q10" s="7" t="s">
        <v>202</v>
      </c>
      <c r="R10" s="41">
        <v>73</v>
      </c>
      <c r="S10" s="41">
        <v>64</v>
      </c>
      <c r="T10" s="41">
        <v>67</v>
      </c>
      <c r="U10" s="41">
        <v>55</v>
      </c>
      <c r="V10" s="41">
        <v>80</v>
      </c>
      <c r="W10" s="41">
        <v>74</v>
      </c>
      <c r="X10" s="41">
        <v>19</v>
      </c>
      <c r="Y10" s="5"/>
      <c r="Z10" s="7" t="s">
        <v>202</v>
      </c>
      <c r="AA10" s="7" t="s">
        <v>202</v>
      </c>
      <c r="AB10" s="7" t="s">
        <v>202</v>
      </c>
      <c r="AC10" s="7" t="s">
        <v>202</v>
      </c>
      <c r="AD10" s="41">
        <v>49</v>
      </c>
      <c r="AE10" s="41">
        <v>40</v>
      </c>
      <c r="AF10" s="8"/>
      <c r="AG10" s="8"/>
      <c r="AH10" s="41">
        <v>50</v>
      </c>
      <c r="AI10" s="41">
        <v>46</v>
      </c>
      <c r="AJ10" s="21">
        <f t="shared" ref="AJ10" si="6">SUM(C10:AI10)</f>
        <v>1421</v>
      </c>
      <c r="AK10" s="21">
        <f t="shared" si="0"/>
        <v>944</v>
      </c>
      <c r="AL10" s="21">
        <f t="shared" ref="AL10" si="7">SUM(X10:Y10,S10:T10,M10:N10)</f>
        <v>272</v>
      </c>
    </row>
    <row r="11" spans="1:38">
      <c r="A11" s="9" t="s">
        <v>60</v>
      </c>
      <c r="B11" s="9" t="s">
        <v>96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1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>
        <f t="shared" si="4"/>
        <v>58</v>
      </c>
      <c r="AK11" s="21">
        <f t="shared" si="0"/>
        <v>58</v>
      </c>
      <c r="AL11" s="21">
        <f>SUM(M11:N11,S11:T11,X11:Y11)</f>
        <v>0</v>
      </c>
    </row>
    <row r="12" spans="1:38">
      <c r="A12" s="9" t="s">
        <v>61</v>
      </c>
      <c r="B12" s="9" t="s">
        <v>93</v>
      </c>
      <c r="C12" s="41">
        <v>13</v>
      </c>
      <c r="D12" s="41">
        <v>28</v>
      </c>
      <c r="E12" s="41">
        <v>40</v>
      </c>
      <c r="F12" s="41">
        <v>25</v>
      </c>
      <c r="G12" s="41">
        <v>21</v>
      </c>
      <c r="H12" s="41">
        <v>40</v>
      </c>
      <c r="I12" s="8"/>
      <c r="J12" s="5"/>
      <c r="K12" s="41">
        <v>11</v>
      </c>
      <c r="L12" s="5"/>
      <c r="M12" s="41">
        <v>26</v>
      </c>
      <c r="N12" s="41">
        <v>12</v>
      </c>
      <c r="O12" s="41">
        <v>40</v>
      </c>
      <c r="P12" s="41">
        <v>80</v>
      </c>
      <c r="Q12" s="41">
        <v>22</v>
      </c>
      <c r="R12" s="41">
        <v>7</v>
      </c>
      <c r="S12" s="41">
        <v>28</v>
      </c>
      <c r="T12" s="41">
        <v>49</v>
      </c>
      <c r="U12" s="41">
        <v>16</v>
      </c>
      <c r="V12" s="4"/>
      <c r="W12" s="5"/>
      <c r="X12" s="5"/>
      <c r="Y12" s="41">
        <v>4</v>
      </c>
      <c r="Z12" s="41">
        <v>45</v>
      </c>
      <c r="AA12" s="41">
        <v>24</v>
      </c>
      <c r="AB12" s="41">
        <v>39</v>
      </c>
      <c r="AC12" s="41">
        <v>17</v>
      </c>
      <c r="AD12" s="41">
        <v>31</v>
      </c>
      <c r="AE12" s="5"/>
      <c r="AF12" s="41">
        <v>12</v>
      </c>
      <c r="AG12" s="5"/>
      <c r="AH12" s="5"/>
      <c r="AI12" s="41">
        <v>3</v>
      </c>
      <c r="AJ12" s="21">
        <f t="shared" si="4"/>
        <v>630</v>
      </c>
      <c r="AK12" s="21">
        <f t="shared" si="0"/>
        <v>384</v>
      </c>
      <c r="AL12" s="21">
        <f t="shared" ref="AL12:AL13" si="8">SUM(M12:N12,S12:T12,X12:Y12)</f>
        <v>119</v>
      </c>
    </row>
    <row r="13" spans="1:38">
      <c r="A13" s="9" t="s">
        <v>62</v>
      </c>
      <c r="B13" s="9" t="s">
        <v>93</v>
      </c>
      <c r="C13" s="41">
        <v>40</v>
      </c>
      <c r="D13" s="41">
        <v>52</v>
      </c>
      <c r="E13" s="41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1">
        <v>45</v>
      </c>
      <c r="R13" s="41">
        <v>59</v>
      </c>
      <c r="S13" s="41">
        <v>52</v>
      </c>
      <c r="T13" s="100">
        <v>21</v>
      </c>
      <c r="U13" s="41">
        <v>65</v>
      </c>
      <c r="V13" s="5"/>
      <c r="W13" s="4"/>
      <c r="X13" s="41">
        <v>26</v>
      </c>
      <c r="Y13" s="8"/>
      <c r="Z13" s="8"/>
      <c r="AA13" s="41">
        <v>25</v>
      </c>
      <c r="AB13" s="8"/>
      <c r="AC13" s="8"/>
      <c r="AD13" s="8"/>
      <c r="AE13" s="8"/>
      <c r="AF13" s="8"/>
      <c r="AG13" s="8"/>
      <c r="AH13" s="8"/>
      <c r="AI13" s="8"/>
      <c r="AJ13" s="21">
        <f t="shared" si="4"/>
        <v>428</v>
      </c>
      <c r="AK13" s="21">
        <f t="shared" si="0"/>
        <v>194</v>
      </c>
      <c r="AL13" s="21">
        <f t="shared" si="8"/>
        <v>99</v>
      </c>
    </row>
    <row r="14" spans="1:38">
      <c r="A14" s="91" t="s">
        <v>388</v>
      </c>
      <c r="B14" s="91" t="s">
        <v>95</v>
      </c>
      <c r="C14" s="589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1"/>
      <c r="Q14" s="41">
        <v>58</v>
      </c>
      <c r="R14" s="589"/>
      <c r="S14" s="590"/>
      <c r="T14" s="590"/>
      <c r="U14" s="590"/>
      <c r="V14" s="590"/>
      <c r="W14" s="590"/>
      <c r="X14" s="590"/>
      <c r="Y14" s="590"/>
      <c r="Z14" s="590"/>
      <c r="AA14" s="591"/>
      <c r="AB14" s="91"/>
      <c r="AC14" s="91"/>
      <c r="AD14" s="91"/>
      <c r="AE14" s="91"/>
      <c r="AF14" s="91"/>
      <c r="AG14" s="91"/>
      <c r="AH14" s="91"/>
      <c r="AI14" s="91"/>
      <c r="AJ14" s="21">
        <f>SUM(Q14:AI14)</f>
        <v>58</v>
      </c>
      <c r="AK14" s="21">
        <f>SUM(Q14:R14,U14:W14,Z14:AI14)</f>
        <v>58</v>
      </c>
      <c r="AL14" s="21">
        <f>SUM(S14:T14,X14:Y14)</f>
        <v>0</v>
      </c>
    </row>
    <row r="15" spans="1:38">
      <c r="A15" s="9" t="s">
        <v>63</v>
      </c>
      <c r="B15" s="9" t="s">
        <v>95</v>
      </c>
      <c r="C15" s="8"/>
      <c r="D15" s="8"/>
      <c r="E15" s="101"/>
      <c r="F15" s="10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1">
        <v>5</v>
      </c>
      <c r="AB15" s="41">
        <v>10</v>
      </c>
      <c r="AC15" s="4"/>
      <c r="AD15" s="5"/>
      <c r="AE15" s="5"/>
      <c r="AF15" s="5"/>
      <c r="AG15" s="112"/>
      <c r="AH15" s="112"/>
      <c r="AI15" s="112"/>
      <c r="AJ15" s="21">
        <f t="shared" si="4"/>
        <v>15</v>
      </c>
      <c r="AK15" s="21">
        <f t="shared" si="0"/>
        <v>15</v>
      </c>
      <c r="AL15" s="21">
        <f>SUM(X15:Y15)</f>
        <v>0</v>
      </c>
    </row>
    <row r="16" spans="1:38">
      <c r="A16" s="91" t="s">
        <v>387</v>
      </c>
      <c r="B16" s="91" t="s">
        <v>104</v>
      </c>
      <c r="C16" s="589"/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1"/>
      <c r="Q16" s="41">
        <v>28</v>
      </c>
      <c r="R16" s="589"/>
      <c r="S16" s="590"/>
      <c r="T16" s="590"/>
      <c r="U16" s="590"/>
      <c r="V16" s="590"/>
      <c r="W16" s="590"/>
      <c r="X16" s="590"/>
      <c r="Y16" s="590"/>
      <c r="Z16" s="590"/>
      <c r="AA16" s="591"/>
      <c r="AB16" s="91"/>
      <c r="AC16" s="91"/>
      <c r="AD16" s="91"/>
      <c r="AE16" s="91"/>
      <c r="AF16" s="91"/>
      <c r="AG16" s="91"/>
      <c r="AH16" s="91"/>
      <c r="AI16" s="91"/>
      <c r="AJ16" s="21">
        <f>SUM(Q16:AI16)</f>
        <v>28</v>
      </c>
      <c r="AK16" s="21">
        <f>SUM(Q16:R16,U16:W16,Z16:AI16)</f>
        <v>28</v>
      </c>
      <c r="AL16" s="21">
        <f>SUM(S16:T16,X16:Y16)</f>
        <v>0</v>
      </c>
    </row>
    <row r="17" spans="1:38">
      <c r="A17" s="9" t="s">
        <v>64</v>
      </c>
      <c r="B17" s="9" t="s">
        <v>97</v>
      </c>
      <c r="C17" s="41">
        <v>80</v>
      </c>
      <c r="D17" s="41">
        <v>36</v>
      </c>
      <c r="E17" s="41">
        <v>45</v>
      </c>
      <c r="F17" s="41">
        <v>19</v>
      </c>
      <c r="G17" s="5"/>
      <c r="H17" s="4"/>
      <c r="I17" s="41">
        <v>7</v>
      </c>
      <c r="J17" s="5"/>
      <c r="K17" s="41">
        <v>8</v>
      </c>
      <c r="L17" s="41">
        <v>8</v>
      </c>
      <c r="M17" s="41">
        <v>24</v>
      </c>
      <c r="N17" s="41">
        <v>9</v>
      </c>
      <c r="O17" s="4"/>
      <c r="P17" s="4"/>
      <c r="Q17" s="41">
        <v>22</v>
      </c>
      <c r="R17" s="41">
        <v>29</v>
      </c>
      <c r="S17" s="41">
        <v>80</v>
      </c>
      <c r="T17" s="41">
        <v>26</v>
      </c>
      <c r="U17" s="41">
        <v>80</v>
      </c>
      <c r="V17" s="41">
        <v>6</v>
      </c>
      <c r="W17" s="41">
        <v>80</v>
      </c>
      <c r="X17" s="41">
        <v>80</v>
      </c>
      <c r="Y17" s="4"/>
      <c r="Z17" s="41">
        <v>80</v>
      </c>
      <c r="AA17" s="41">
        <v>14</v>
      </c>
      <c r="AB17" s="41">
        <v>10</v>
      </c>
      <c r="AC17" s="5"/>
      <c r="AD17" s="41">
        <v>8</v>
      </c>
      <c r="AE17" s="5"/>
      <c r="AF17" s="5"/>
      <c r="AG17" s="112"/>
      <c r="AH17" s="112"/>
      <c r="AI17" s="41">
        <v>40</v>
      </c>
      <c r="AJ17" s="21">
        <f t="shared" si="4"/>
        <v>751</v>
      </c>
      <c r="AK17" s="21">
        <f t="shared" si="0"/>
        <v>352</v>
      </c>
      <c r="AL17" s="21">
        <f t="shared" ref="AL17:AL23" si="9">SUM(M17:N17,S17:T17,X17:Y17)</f>
        <v>219</v>
      </c>
    </row>
    <row r="18" spans="1:38">
      <c r="A18" s="9" t="s">
        <v>315</v>
      </c>
      <c r="B18" s="9" t="s">
        <v>100</v>
      </c>
      <c r="C18" s="8"/>
      <c r="D18" s="8"/>
      <c r="E18" s="41">
        <v>32</v>
      </c>
      <c r="F18" s="41">
        <v>47</v>
      </c>
      <c r="G18" s="41">
        <v>40</v>
      </c>
      <c r="H18" s="41">
        <v>51</v>
      </c>
      <c r="I18" s="41">
        <v>31</v>
      </c>
      <c r="J18" s="41">
        <v>58</v>
      </c>
      <c r="K18" s="41">
        <v>58</v>
      </c>
      <c r="L18" s="41">
        <v>64</v>
      </c>
      <c r="M18" s="41">
        <v>40</v>
      </c>
      <c r="N18" s="41">
        <v>61</v>
      </c>
      <c r="O18" s="41">
        <v>55</v>
      </c>
      <c r="P18" s="41">
        <v>71</v>
      </c>
      <c r="Q18" s="8"/>
      <c r="R18" s="8"/>
      <c r="S18" s="8"/>
      <c r="T18" s="41">
        <v>32</v>
      </c>
      <c r="U18" s="41">
        <v>65</v>
      </c>
      <c r="V18" s="41">
        <v>54</v>
      </c>
      <c r="W18" s="41">
        <v>57</v>
      </c>
      <c r="X18" s="41">
        <v>60</v>
      </c>
      <c r="Y18" s="41">
        <v>57</v>
      </c>
      <c r="Z18" s="41">
        <v>52</v>
      </c>
      <c r="AA18" s="41">
        <v>53</v>
      </c>
      <c r="AB18" s="41">
        <v>49</v>
      </c>
      <c r="AC18" s="41">
        <v>57</v>
      </c>
      <c r="AD18" s="41">
        <v>28</v>
      </c>
      <c r="AE18" s="41">
        <v>40</v>
      </c>
      <c r="AF18" s="41">
        <v>58</v>
      </c>
      <c r="AG18" s="41">
        <v>60</v>
      </c>
      <c r="AH18" s="41">
        <v>53</v>
      </c>
      <c r="AI18" s="41">
        <v>38</v>
      </c>
      <c r="AJ18" s="21">
        <f>SUM(C18:AI18)</f>
        <v>1421</v>
      </c>
      <c r="AK18" s="21">
        <f t="shared" si="0"/>
        <v>1014</v>
      </c>
      <c r="AL18" s="21">
        <f t="shared" si="9"/>
        <v>250</v>
      </c>
    </row>
    <row r="19" spans="1:38">
      <c r="A19" s="9" t="s">
        <v>65</v>
      </c>
      <c r="B19" s="9" t="s">
        <v>93</v>
      </c>
      <c r="C19" s="113">
        <v>40</v>
      </c>
      <c r="D19" s="8" t="s">
        <v>341</v>
      </c>
      <c r="E19" s="113">
        <v>37</v>
      </c>
      <c r="F19" s="113">
        <v>27</v>
      </c>
      <c r="G19" s="8"/>
      <c r="H19" s="8"/>
      <c r="I19" s="4"/>
      <c r="J19" s="5"/>
      <c r="K19" s="41">
        <v>11</v>
      </c>
      <c r="L19" s="41">
        <v>7</v>
      </c>
      <c r="M19" s="41">
        <v>18</v>
      </c>
      <c r="N19" s="41">
        <v>6</v>
      </c>
      <c r="O19" s="41">
        <v>58</v>
      </c>
      <c r="P19" s="41">
        <v>80</v>
      </c>
      <c r="Q19" s="41">
        <v>80</v>
      </c>
      <c r="R19" s="41">
        <v>21</v>
      </c>
      <c r="S19" s="5"/>
      <c r="T19" s="8"/>
      <c r="U19" s="41">
        <v>80</v>
      </c>
      <c r="V19" s="41">
        <v>4</v>
      </c>
      <c r="W19" s="5"/>
      <c r="X19" s="5"/>
      <c r="Y19" s="41">
        <v>14</v>
      </c>
      <c r="Z19" s="41">
        <v>49</v>
      </c>
      <c r="AA19" s="41">
        <v>55</v>
      </c>
      <c r="AB19" s="8"/>
      <c r="AC19" s="8"/>
      <c r="AD19" s="41">
        <v>40</v>
      </c>
      <c r="AE19" s="4"/>
      <c r="AF19" s="41">
        <v>68</v>
      </c>
      <c r="AG19" s="41">
        <v>67</v>
      </c>
      <c r="AH19" s="112"/>
      <c r="AI19" s="41">
        <v>52</v>
      </c>
      <c r="AJ19" s="21">
        <f>SUM(C19:AI19)</f>
        <v>814</v>
      </c>
      <c r="AK19" s="21">
        <f t="shared" si="0"/>
        <v>620</v>
      </c>
      <c r="AL19" s="21">
        <f t="shared" si="9"/>
        <v>38</v>
      </c>
    </row>
    <row r="20" spans="1:38">
      <c r="A20" s="9" t="s">
        <v>366</v>
      </c>
      <c r="B20" s="9" t="s">
        <v>99</v>
      </c>
      <c r="C20" s="592" t="s">
        <v>173</v>
      </c>
      <c r="D20" s="593"/>
      <c r="E20" s="593"/>
      <c r="F20" s="593"/>
      <c r="G20" s="594"/>
      <c r="H20" s="5"/>
      <c r="I20" s="5"/>
      <c r="J20" s="115">
        <v>20</v>
      </c>
      <c r="K20" s="41">
        <v>33</v>
      </c>
      <c r="L20" s="41">
        <v>40</v>
      </c>
      <c r="M20" s="41">
        <v>43</v>
      </c>
      <c r="N20" s="41">
        <v>52</v>
      </c>
      <c r="O20" s="8"/>
      <c r="P20" s="8"/>
      <c r="Q20" s="41">
        <v>28</v>
      </c>
      <c r="R20" s="41">
        <v>49</v>
      </c>
      <c r="S20" s="41">
        <v>30</v>
      </c>
      <c r="T20" s="5"/>
      <c r="U20" s="41">
        <v>53</v>
      </c>
      <c r="V20" s="41">
        <v>33</v>
      </c>
      <c r="W20" s="41">
        <v>9</v>
      </c>
      <c r="X20" s="41">
        <v>73</v>
      </c>
      <c r="Y20" s="41">
        <v>76</v>
      </c>
      <c r="Z20" s="41">
        <v>66</v>
      </c>
      <c r="AA20" s="41">
        <v>57</v>
      </c>
      <c r="AB20" s="41">
        <v>14</v>
      </c>
      <c r="AC20" s="8"/>
      <c r="AD20" s="41">
        <v>49</v>
      </c>
      <c r="AE20" s="41">
        <v>18</v>
      </c>
      <c r="AF20" s="5"/>
      <c r="AG20" s="41">
        <v>13</v>
      </c>
      <c r="AH20" s="112"/>
      <c r="AI20" s="41">
        <v>40</v>
      </c>
      <c r="AJ20" s="21">
        <f>SUM(C20:AH20)</f>
        <v>756</v>
      </c>
      <c r="AK20" s="21">
        <f t="shared" ref="AK20" si="10">SUM(H20:L20,O20:R20,U20:W20,Z20:AH20)</f>
        <v>482</v>
      </c>
      <c r="AL20" s="21">
        <f>SUM(M20:N20,S20:T20,X20:Y20)</f>
        <v>274</v>
      </c>
    </row>
    <row r="21" spans="1:38">
      <c r="A21" s="9" t="s">
        <v>66</v>
      </c>
      <c r="B21" s="9" t="s">
        <v>92</v>
      </c>
      <c r="C21" s="114">
        <v>18</v>
      </c>
      <c r="D21" s="114">
        <v>28</v>
      </c>
      <c r="E21" s="114">
        <v>10</v>
      </c>
      <c r="F21" s="114">
        <v>27</v>
      </c>
      <c r="G21" s="114">
        <v>40</v>
      </c>
      <c r="H21" s="5"/>
      <c r="I21" s="5"/>
      <c r="J21" s="5"/>
      <c r="K21" s="5"/>
      <c r="L21" s="5"/>
      <c r="M21" s="5"/>
      <c r="N21" s="41">
        <v>18</v>
      </c>
      <c r="O21" s="5"/>
      <c r="P21" s="41">
        <v>12</v>
      </c>
      <c r="Q21" s="41">
        <v>24</v>
      </c>
      <c r="R21" s="5"/>
      <c r="S21" s="41">
        <v>25</v>
      </c>
      <c r="T21" s="41">
        <v>46</v>
      </c>
      <c r="U21" s="41">
        <v>53</v>
      </c>
      <c r="V21" s="5"/>
      <c r="W21" s="5"/>
      <c r="X21" s="41">
        <v>20</v>
      </c>
      <c r="Y21" s="41">
        <v>10</v>
      </c>
      <c r="Z21" s="41">
        <v>14</v>
      </c>
      <c r="AA21" s="41">
        <v>50</v>
      </c>
      <c r="AB21" s="41">
        <v>25</v>
      </c>
      <c r="AC21" s="5"/>
      <c r="AD21" s="41">
        <v>40</v>
      </c>
      <c r="AE21" s="5"/>
      <c r="AF21" s="41">
        <v>33</v>
      </c>
      <c r="AG21" s="4"/>
      <c r="AH21" s="112"/>
      <c r="AI21" s="112"/>
      <c r="AJ21" s="21">
        <f t="shared" si="4"/>
        <v>493</v>
      </c>
      <c r="AK21" s="21">
        <f t="shared" si="0"/>
        <v>251</v>
      </c>
      <c r="AL21" s="21">
        <f t="shared" si="9"/>
        <v>119</v>
      </c>
    </row>
    <row r="22" spans="1:38">
      <c r="A22" s="9" t="s">
        <v>67</v>
      </c>
      <c r="B22" s="9" t="s">
        <v>92</v>
      </c>
      <c r="C22" s="8"/>
      <c r="D22" s="41">
        <v>27</v>
      </c>
      <c r="E22" s="41">
        <v>17</v>
      </c>
      <c r="F22" s="41">
        <v>13</v>
      </c>
      <c r="G22" s="5"/>
      <c r="H22" s="5"/>
      <c r="I22" s="5"/>
      <c r="J22" s="5"/>
      <c r="K22" s="5"/>
      <c r="L22" s="41">
        <v>16</v>
      </c>
      <c r="M22" s="41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92" t="s">
        <v>414</v>
      </c>
      <c r="AA22" s="593"/>
      <c r="AB22" s="593"/>
      <c r="AC22" s="593"/>
      <c r="AD22" s="593"/>
      <c r="AE22" s="593"/>
      <c r="AF22" s="593"/>
      <c r="AG22" s="593"/>
      <c r="AH22" s="593"/>
      <c r="AI22" s="594"/>
      <c r="AJ22" s="21">
        <f t="shared" si="4"/>
        <v>113</v>
      </c>
      <c r="AK22" s="21">
        <f t="shared" si="0"/>
        <v>16</v>
      </c>
      <c r="AL22" s="21">
        <f t="shared" si="9"/>
        <v>40</v>
      </c>
    </row>
    <row r="23" spans="1:38">
      <c r="A23" s="9" t="s">
        <v>68</v>
      </c>
      <c r="B23" s="9" t="s">
        <v>93</v>
      </c>
      <c r="C23" s="41">
        <v>40</v>
      </c>
      <c r="D23" s="41">
        <v>65</v>
      </c>
      <c r="E23" s="101"/>
      <c r="F23" s="8"/>
      <c r="G23" s="41">
        <v>19</v>
      </c>
      <c r="H23" s="41">
        <v>40</v>
      </c>
      <c r="I23" s="41">
        <v>80</v>
      </c>
      <c r="J23" s="41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1">
        <v>64</v>
      </c>
      <c r="V23" s="100">
        <v>16</v>
      </c>
      <c r="W23" s="41">
        <v>6</v>
      </c>
      <c r="X23" s="100">
        <v>44</v>
      </c>
      <c r="Y23" s="5"/>
      <c r="Z23" s="41">
        <v>31</v>
      </c>
      <c r="AA23" s="8"/>
      <c r="AB23" s="8"/>
      <c r="AC23" s="100">
        <v>53</v>
      </c>
      <c r="AD23" s="41">
        <v>80</v>
      </c>
      <c r="AE23" s="41">
        <v>80</v>
      </c>
      <c r="AF23" s="41">
        <v>55</v>
      </c>
      <c r="AG23" s="41">
        <v>13</v>
      </c>
      <c r="AH23" s="41">
        <v>19</v>
      </c>
      <c r="AI23" s="41">
        <v>19</v>
      </c>
      <c r="AJ23" s="21">
        <f>SUM(C23:AI23)</f>
        <v>728</v>
      </c>
      <c r="AK23" s="21">
        <f t="shared" si="0"/>
        <v>541</v>
      </c>
      <c r="AL23" s="21">
        <f t="shared" si="9"/>
        <v>44</v>
      </c>
    </row>
    <row r="24" spans="1:38">
      <c r="A24" s="91" t="s">
        <v>426</v>
      </c>
      <c r="B24" s="91" t="s">
        <v>99</v>
      </c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6"/>
      <c r="W24" s="596"/>
      <c r="X24" s="596"/>
      <c r="Y24" s="596"/>
      <c r="Z24" s="596"/>
      <c r="AA24" s="596"/>
      <c r="AB24" s="597"/>
      <c r="AC24" s="41">
        <v>80</v>
      </c>
      <c r="AD24" s="91"/>
      <c r="AE24" s="91"/>
      <c r="AF24" s="91"/>
      <c r="AG24" s="91"/>
      <c r="AH24" s="91"/>
      <c r="AI24" s="91"/>
      <c r="AJ24" s="21">
        <f t="shared" ref="AJ24:AJ48" si="11">SUM(C24:AH24)</f>
        <v>80</v>
      </c>
      <c r="AK24" s="21">
        <f t="shared" ref="AK24:AK48" si="12">SUM(H24:L24,O24:R24,U24:W24,Z24:AH24)</f>
        <v>80</v>
      </c>
      <c r="AL24" s="21">
        <f t="shared" ref="AL24:AL48" si="13">SUM(M24:N24,S24:T24,X24:Y24)</f>
        <v>0</v>
      </c>
    </row>
    <row r="25" spans="1:38">
      <c r="A25" s="20" t="s">
        <v>54</v>
      </c>
      <c r="B25" s="20" t="s">
        <v>99</v>
      </c>
      <c r="C25" s="41">
        <v>35</v>
      </c>
      <c r="D25" s="41">
        <v>26</v>
      </c>
      <c r="E25" s="41">
        <v>25</v>
      </c>
      <c r="F25" s="41">
        <v>18</v>
      </c>
      <c r="G25" s="8"/>
      <c r="H25" s="592" t="s">
        <v>367</v>
      </c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4"/>
      <c r="AJ25" s="21">
        <f t="shared" si="11"/>
        <v>104</v>
      </c>
      <c r="AK25" s="21">
        <f t="shared" si="12"/>
        <v>0</v>
      </c>
      <c r="AL25" s="21">
        <f t="shared" si="13"/>
        <v>0</v>
      </c>
    </row>
    <row r="26" spans="1:38">
      <c r="A26" s="9" t="s">
        <v>69</v>
      </c>
      <c r="B26" s="9" t="s">
        <v>98</v>
      </c>
      <c r="C26" s="8"/>
      <c r="D26" s="101"/>
      <c r="E26" s="101"/>
      <c r="F26" s="41">
        <v>33</v>
      </c>
      <c r="G26" s="41">
        <v>40</v>
      </c>
      <c r="H26" s="41">
        <v>80</v>
      </c>
      <c r="I26" s="41">
        <v>59</v>
      </c>
      <c r="J26" s="8"/>
      <c r="K26" s="5"/>
      <c r="L26" s="41">
        <v>80</v>
      </c>
      <c r="M26" s="41">
        <v>20</v>
      </c>
      <c r="N26" s="41">
        <v>59</v>
      </c>
      <c r="O26" s="41">
        <v>80</v>
      </c>
      <c r="P26" s="41">
        <v>80</v>
      </c>
      <c r="Q26" s="41">
        <v>80</v>
      </c>
      <c r="R26" s="41">
        <v>80</v>
      </c>
      <c r="S26" s="41">
        <v>55</v>
      </c>
      <c r="T26" s="8"/>
      <c r="U26" s="8"/>
      <c r="V26" s="41">
        <v>71</v>
      </c>
      <c r="W26" s="41">
        <v>80</v>
      </c>
      <c r="X26" s="41">
        <v>65</v>
      </c>
      <c r="Y26" s="41">
        <v>31</v>
      </c>
      <c r="Z26" s="7" t="s">
        <v>202</v>
      </c>
      <c r="AA26" s="7" t="s">
        <v>202</v>
      </c>
      <c r="AB26" s="7" t="s">
        <v>202</v>
      </c>
      <c r="AC26" s="7" t="s">
        <v>202</v>
      </c>
      <c r="AD26" s="5"/>
      <c r="AE26" s="41">
        <v>56</v>
      </c>
      <c r="AF26" s="41">
        <v>80</v>
      </c>
      <c r="AG26" s="41">
        <v>74</v>
      </c>
      <c r="AH26" s="41">
        <v>80</v>
      </c>
      <c r="AI26" s="41">
        <v>80</v>
      </c>
      <c r="AJ26" s="21">
        <f>SUM(C26:AI26)</f>
        <v>1363</v>
      </c>
      <c r="AK26" s="21">
        <f t="shared" si="12"/>
        <v>980</v>
      </c>
      <c r="AL26" s="21">
        <f t="shared" si="13"/>
        <v>230</v>
      </c>
    </row>
    <row r="27" spans="1:38">
      <c r="A27" s="9" t="s">
        <v>70</v>
      </c>
      <c r="B27" s="9" t="s">
        <v>95</v>
      </c>
      <c r="C27" s="41">
        <v>40</v>
      </c>
      <c r="D27" s="41">
        <v>62</v>
      </c>
      <c r="E27" s="41">
        <v>80</v>
      </c>
      <c r="F27" s="41">
        <v>47</v>
      </c>
      <c r="G27" s="41">
        <v>80</v>
      </c>
      <c r="H27" s="41">
        <v>80</v>
      </c>
      <c r="I27" s="41">
        <v>80</v>
      </c>
      <c r="J27" s="41">
        <v>56</v>
      </c>
      <c r="K27" s="8"/>
      <c r="L27" s="8"/>
      <c r="M27" s="8"/>
      <c r="N27" s="8"/>
      <c r="O27" s="8"/>
      <c r="P27" s="41">
        <v>80</v>
      </c>
      <c r="Q27" s="7" t="s">
        <v>202</v>
      </c>
      <c r="R27" s="41">
        <v>80</v>
      </c>
      <c r="S27" s="41">
        <v>80</v>
      </c>
      <c r="T27" s="41">
        <v>80</v>
      </c>
      <c r="U27" s="41">
        <v>80</v>
      </c>
      <c r="V27" s="100">
        <v>78</v>
      </c>
      <c r="W27" s="41">
        <v>80</v>
      </c>
      <c r="X27" s="41">
        <v>80</v>
      </c>
      <c r="Y27" s="41">
        <v>80</v>
      </c>
      <c r="Z27" s="7" t="s">
        <v>202</v>
      </c>
      <c r="AA27" s="7" t="s">
        <v>202</v>
      </c>
      <c r="AB27" s="7" t="s">
        <v>202</v>
      </c>
      <c r="AC27" s="7" t="s">
        <v>202</v>
      </c>
      <c r="AD27" s="5"/>
      <c r="AE27" s="41">
        <v>80</v>
      </c>
      <c r="AF27" s="41">
        <v>80</v>
      </c>
      <c r="AG27" s="41">
        <v>80</v>
      </c>
      <c r="AH27" s="41">
        <v>80</v>
      </c>
      <c r="AI27" s="41">
        <v>80</v>
      </c>
      <c r="AJ27" s="21">
        <f>SUM(C27:AI27)</f>
        <v>1643</v>
      </c>
      <c r="AK27" s="21">
        <f t="shared" si="12"/>
        <v>934</v>
      </c>
      <c r="AL27" s="21">
        <f t="shared" si="13"/>
        <v>320</v>
      </c>
    </row>
    <row r="28" spans="1:38">
      <c r="A28" s="9" t="s">
        <v>71</v>
      </c>
      <c r="B28" s="9" t="s">
        <v>99</v>
      </c>
      <c r="C28" s="41">
        <v>20</v>
      </c>
      <c r="D28" s="41">
        <v>27</v>
      </c>
      <c r="E28" s="41">
        <v>31</v>
      </c>
      <c r="F28" s="41">
        <v>42</v>
      </c>
      <c r="G28" s="41">
        <v>36</v>
      </c>
      <c r="H28" s="41">
        <v>51</v>
      </c>
      <c r="I28" s="41">
        <v>21</v>
      </c>
      <c r="J28" s="8"/>
      <c r="K28" s="8"/>
      <c r="L28" s="41">
        <v>40</v>
      </c>
      <c r="M28" s="41">
        <v>37</v>
      </c>
      <c r="N28" s="41">
        <v>28</v>
      </c>
      <c r="O28" s="41">
        <v>80</v>
      </c>
      <c r="P28" s="41">
        <v>54</v>
      </c>
      <c r="Q28" s="7" t="s">
        <v>202</v>
      </c>
      <c r="R28" s="8"/>
      <c r="S28" s="8"/>
      <c r="T28" s="41">
        <v>16</v>
      </c>
      <c r="U28" s="8"/>
      <c r="V28" s="41">
        <v>47</v>
      </c>
      <c r="W28" s="41">
        <v>71</v>
      </c>
      <c r="X28" s="41">
        <v>7</v>
      </c>
      <c r="Y28" s="8"/>
      <c r="Z28" s="7" t="s">
        <v>202</v>
      </c>
      <c r="AA28" s="7" t="s">
        <v>202</v>
      </c>
      <c r="AB28" s="7" t="s">
        <v>202</v>
      </c>
      <c r="AC28" s="7" t="s">
        <v>202</v>
      </c>
      <c r="AD28" s="41">
        <v>31</v>
      </c>
      <c r="AE28" s="41">
        <v>62</v>
      </c>
      <c r="AF28" s="41">
        <v>36</v>
      </c>
      <c r="AG28" s="41">
        <v>67</v>
      </c>
      <c r="AH28" s="41">
        <v>59</v>
      </c>
      <c r="AI28" s="41">
        <v>40</v>
      </c>
      <c r="AJ28" s="21">
        <f>SUM(C28:AI28)</f>
        <v>903</v>
      </c>
      <c r="AK28" s="21">
        <f t="shared" si="12"/>
        <v>619</v>
      </c>
      <c r="AL28" s="21">
        <f t="shared" si="13"/>
        <v>88</v>
      </c>
    </row>
    <row r="29" spans="1:38">
      <c r="A29" s="91" t="s">
        <v>412</v>
      </c>
      <c r="B29" s="91" t="s">
        <v>99</v>
      </c>
      <c r="C29" s="58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1"/>
      <c r="Z29" s="41">
        <v>14</v>
      </c>
      <c r="AA29" s="41">
        <v>23</v>
      </c>
      <c r="AB29" s="41">
        <v>66</v>
      </c>
      <c r="AC29" s="91"/>
      <c r="AD29" s="91"/>
      <c r="AE29" s="91"/>
      <c r="AF29" s="91"/>
      <c r="AG29" s="91"/>
      <c r="AH29" s="91"/>
      <c r="AI29" s="91"/>
      <c r="AJ29" s="21">
        <f t="shared" si="11"/>
        <v>103</v>
      </c>
      <c r="AK29" s="21">
        <f t="shared" si="12"/>
        <v>103</v>
      </c>
      <c r="AL29" s="21">
        <f t="shared" si="13"/>
        <v>0</v>
      </c>
    </row>
    <row r="30" spans="1:38">
      <c r="A30" s="91" t="s">
        <v>413</v>
      </c>
      <c r="B30" s="91" t="s">
        <v>103</v>
      </c>
      <c r="C30" s="595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7"/>
      <c r="Z30" s="41">
        <v>69</v>
      </c>
      <c r="AA30" s="91"/>
      <c r="AB30" s="91"/>
      <c r="AC30" s="41">
        <v>43</v>
      </c>
      <c r="AD30" s="91"/>
      <c r="AE30" s="91"/>
      <c r="AF30" s="91"/>
      <c r="AG30" s="91"/>
      <c r="AH30" s="91"/>
      <c r="AI30" s="91"/>
      <c r="AJ30" s="21">
        <f t="shared" si="11"/>
        <v>112</v>
      </c>
      <c r="AK30" s="21">
        <f t="shared" si="12"/>
        <v>112</v>
      </c>
      <c r="AL30" s="21">
        <f t="shared" si="13"/>
        <v>0</v>
      </c>
    </row>
    <row r="31" spans="1:38">
      <c r="A31" s="9" t="s">
        <v>317</v>
      </c>
      <c r="B31" s="9" t="s">
        <v>316</v>
      </c>
      <c r="C31" s="41">
        <v>80</v>
      </c>
      <c r="D31" s="41">
        <v>42</v>
      </c>
      <c r="E31" s="41">
        <v>56</v>
      </c>
      <c r="F31" s="8"/>
      <c r="G31" s="100">
        <v>17</v>
      </c>
      <c r="H31" s="41">
        <v>31</v>
      </c>
      <c r="I31" s="41">
        <v>21</v>
      </c>
      <c r="J31" s="41">
        <v>80</v>
      </c>
      <c r="K31" s="41">
        <v>35</v>
      </c>
      <c r="L31" s="41">
        <v>80</v>
      </c>
      <c r="M31" s="41">
        <v>80</v>
      </c>
      <c r="N31" s="41">
        <v>80</v>
      </c>
      <c r="O31" s="41">
        <v>80</v>
      </c>
      <c r="P31" s="41">
        <v>80</v>
      </c>
      <c r="Q31" s="7" t="s">
        <v>202</v>
      </c>
      <c r="R31" s="41">
        <v>49</v>
      </c>
      <c r="S31" s="41">
        <v>60</v>
      </c>
      <c r="T31" s="4"/>
      <c r="U31" s="41">
        <v>80</v>
      </c>
      <c r="V31" s="8"/>
      <c r="W31" s="8"/>
      <c r="X31" s="8"/>
      <c r="Y31" s="8"/>
      <c r="Z31" s="7" t="s">
        <v>202</v>
      </c>
      <c r="AA31" s="7" t="s">
        <v>202</v>
      </c>
      <c r="AB31" s="7" t="s">
        <v>202</v>
      </c>
      <c r="AC31" s="41">
        <v>80</v>
      </c>
      <c r="AD31" s="100">
        <v>66</v>
      </c>
      <c r="AE31" s="41">
        <v>80</v>
      </c>
      <c r="AF31" s="41">
        <v>80</v>
      </c>
      <c r="AG31" s="41">
        <v>61</v>
      </c>
      <c r="AH31" s="41">
        <v>27</v>
      </c>
      <c r="AI31" s="41">
        <v>80</v>
      </c>
      <c r="AJ31" s="21">
        <f>SUM(C31:AI31)</f>
        <v>1425</v>
      </c>
      <c r="AK31" s="21">
        <f t="shared" si="12"/>
        <v>930</v>
      </c>
      <c r="AL31" s="21">
        <f t="shared" si="13"/>
        <v>220</v>
      </c>
    </row>
    <row r="32" spans="1:38">
      <c r="A32" s="9" t="s">
        <v>72</v>
      </c>
      <c r="B32" s="9" t="s">
        <v>100</v>
      </c>
      <c r="C32" s="41">
        <v>18</v>
      </c>
      <c r="D32" s="41">
        <v>10</v>
      </c>
      <c r="E32" s="101"/>
      <c r="F32" s="5"/>
      <c r="G32" s="5"/>
      <c r="H32" s="5"/>
      <c r="I32" s="5"/>
      <c r="J32" s="112"/>
      <c r="K32" s="5"/>
      <c r="L32" s="5"/>
      <c r="M32" s="5"/>
      <c r="N32" s="41">
        <v>19</v>
      </c>
      <c r="O32" s="41">
        <v>25</v>
      </c>
      <c r="P32" s="41">
        <v>9</v>
      </c>
      <c r="Q32" s="41">
        <v>25</v>
      </c>
      <c r="R32" s="41">
        <v>59</v>
      </c>
      <c r="S32" s="41">
        <v>63</v>
      </c>
      <c r="T32" s="41">
        <v>48</v>
      </c>
      <c r="U32" s="5"/>
      <c r="V32" s="41">
        <v>26</v>
      </c>
      <c r="W32" s="5"/>
      <c r="X32" s="5"/>
      <c r="Y32" s="41">
        <v>4</v>
      </c>
      <c r="Z32" s="5"/>
      <c r="AA32" s="41">
        <v>27</v>
      </c>
      <c r="AB32" s="112"/>
      <c r="AC32" s="4"/>
      <c r="AD32" s="112"/>
      <c r="AE32" s="112"/>
      <c r="AF32" s="5"/>
      <c r="AG32" s="112"/>
      <c r="AH32" s="112"/>
      <c r="AI32" s="112"/>
      <c r="AJ32" s="21">
        <f t="shared" si="11"/>
        <v>333</v>
      </c>
      <c r="AK32" s="21">
        <f t="shared" si="12"/>
        <v>171</v>
      </c>
      <c r="AL32" s="21">
        <f t="shared" si="13"/>
        <v>134</v>
      </c>
    </row>
    <row r="33" spans="1:38">
      <c r="A33" s="9" t="s">
        <v>318</v>
      </c>
      <c r="B33" s="9" t="s">
        <v>97</v>
      </c>
      <c r="C33" s="592" t="s">
        <v>339</v>
      </c>
      <c r="D33" s="593"/>
      <c r="E33" s="594"/>
      <c r="F33" s="41">
        <v>33</v>
      </c>
      <c r="G33" s="41">
        <v>40</v>
      </c>
      <c r="H33" s="41">
        <v>80</v>
      </c>
      <c r="I33" s="41">
        <v>73</v>
      </c>
      <c r="J33" s="94">
        <v>80</v>
      </c>
      <c r="K33" s="41">
        <v>72</v>
      </c>
      <c r="L33" s="41">
        <v>72</v>
      </c>
      <c r="M33" s="41">
        <v>56</v>
      </c>
      <c r="N33" s="41">
        <v>80</v>
      </c>
      <c r="O33" s="41">
        <v>80</v>
      </c>
      <c r="P33" s="41">
        <v>80</v>
      </c>
      <c r="Q33" s="41">
        <v>80</v>
      </c>
      <c r="R33" s="41">
        <v>51</v>
      </c>
      <c r="S33" s="5"/>
      <c r="T33" s="41">
        <v>54</v>
      </c>
      <c r="U33" s="41">
        <v>1</v>
      </c>
      <c r="V33" s="41">
        <v>74</v>
      </c>
      <c r="W33" s="8"/>
      <c r="X33" s="8"/>
      <c r="Y33" s="41">
        <v>80</v>
      </c>
      <c r="Z33" s="8"/>
      <c r="AA33" s="41">
        <v>66</v>
      </c>
      <c r="AB33" s="41">
        <v>80</v>
      </c>
      <c r="AC33" s="41">
        <v>80</v>
      </c>
      <c r="AD33" s="41">
        <v>80</v>
      </c>
      <c r="AE33" s="41">
        <v>89</v>
      </c>
      <c r="AF33" s="41">
        <v>70</v>
      </c>
      <c r="AG33" s="41">
        <v>80</v>
      </c>
      <c r="AH33" s="41">
        <v>71</v>
      </c>
      <c r="AI33" s="8"/>
      <c r="AJ33" s="21">
        <f t="shared" si="11"/>
        <v>1702</v>
      </c>
      <c r="AK33" s="21">
        <f t="shared" si="12"/>
        <v>1359</v>
      </c>
      <c r="AL33" s="21">
        <f t="shared" si="13"/>
        <v>270</v>
      </c>
    </row>
    <row r="34" spans="1:38">
      <c r="A34" s="9" t="s">
        <v>73</v>
      </c>
      <c r="B34" s="9" t="s">
        <v>99</v>
      </c>
      <c r="C34" s="41">
        <v>35</v>
      </c>
      <c r="D34" s="41">
        <v>27</v>
      </c>
      <c r="E34" s="41">
        <v>24</v>
      </c>
      <c r="F34" s="5"/>
      <c r="G34" s="41">
        <v>44</v>
      </c>
      <c r="H34" s="41">
        <v>29</v>
      </c>
      <c r="I34" s="41">
        <v>59</v>
      </c>
      <c r="J34" s="41">
        <v>80</v>
      </c>
      <c r="K34" s="41">
        <v>47</v>
      </c>
      <c r="L34" s="8"/>
      <c r="M34" s="8"/>
      <c r="N34" s="8"/>
      <c r="O34" s="8"/>
      <c r="P34" s="41">
        <v>26</v>
      </c>
      <c r="Q34" s="41">
        <v>52</v>
      </c>
      <c r="R34" s="41">
        <v>31</v>
      </c>
      <c r="S34" s="41">
        <v>50</v>
      </c>
      <c r="T34" s="41">
        <v>64</v>
      </c>
      <c r="U34" s="41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1">
        <v>44</v>
      </c>
      <c r="AG34" s="8"/>
      <c r="AH34" s="41">
        <v>21</v>
      </c>
      <c r="AI34" s="112"/>
      <c r="AJ34" s="21">
        <f t="shared" si="11"/>
        <v>660</v>
      </c>
      <c r="AK34" s="21">
        <f t="shared" si="12"/>
        <v>416</v>
      </c>
      <c r="AL34" s="21">
        <f t="shared" si="13"/>
        <v>114</v>
      </c>
    </row>
    <row r="35" spans="1:38">
      <c r="A35" s="91" t="s">
        <v>422</v>
      </c>
      <c r="B35" s="91" t="s">
        <v>103</v>
      </c>
      <c r="C35" s="595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7"/>
      <c r="AB35" s="41">
        <v>70</v>
      </c>
      <c r="AC35" s="91"/>
      <c r="AD35" s="91"/>
      <c r="AE35" s="91"/>
      <c r="AF35" s="91"/>
      <c r="AG35" s="91"/>
      <c r="AH35" s="91"/>
      <c r="AI35" s="91"/>
      <c r="AJ35" s="21">
        <f t="shared" si="11"/>
        <v>70</v>
      </c>
      <c r="AK35" s="21">
        <f t="shared" si="12"/>
        <v>70</v>
      </c>
      <c r="AL35" s="21">
        <f t="shared" si="13"/>
        <v>0</v>
      </c>
    </row>
    <row r="36" spans="1:38">
      <c r="A36" s="9" t="s">
        <v>76</v>
      </c>
      <c r="B36" s="9" t="s">
        <v>102</v>
      </c>
      <c r="C36" s="8"/>
      <c r="D36" s="101"/>
      <c r="E36" s="101"/>
      <c r="F36" s="41">
        <v>27</v>
      </c>
      <c r="G36" s="41">
        <v>40</v>
      </c>
      <c r="H36" s="5"/>
      <c r="I36" s="5"/>
      <c r="J36" s="41">
        <v>80</v>
      </c>
      <c r="K36" s="41">
        <v>44</v>
      </c>
      <c r="L36" s="5"/>
      <c r="M36" s="5"/>
      <c r="N36" s="41">
        <v>40</v>
      </c>
      <c r="O36" s="4"/>
      <c r="P36" s="41">
        <v>12</v>
      </c>
      <c r="Q36" s="41">
        <v>80</v>
      </c>
      <c r="R36" s="8"/>
      <c r="S36" s="8"/>
      <c r="T36" s="8"/>
      <c r="U36" s="8"/>
      <c r="V36" s="8"/>
      <c r="W36" s="8"/>
      <c r="X36" s="41">
        <v>8</v>
      </c>
      <c r="Y36" s="5"/>
      <c r="Z36" s="41">
        <v>55</v>
      </c>
      <c r="AA36" s="41">
        <v>73</v>
      </c>
      <c r="AB36" s="5"/>
      <c r="AC36" s="5"/>
      <c r="AD36" s="41">
        <v>80</v>
      </c>
      <c r="AE36" s="41">
        <v>1</v>
      </c>
      <c r="AF36" s="41">
        <v>80</v>
      </c>
      <c r="AG36" s="41">
        <v>80</v>
      </c>
      <c r="AH36" s="41">
        <v>65</v>
      </c>
      <c r="AI36" s="41">
        <v>40</v>
      </c>
      <c r="AJ36" s="21">
        <f>SUM(C36:AI36)</f>
        <v>805</v>
      </c>
      <c r="AK36" s="21">
        <f t="shared" si="12"/>
        <v>650</v>
      </c>
      <c r="AL36" s="21">
        <f t="shared" si="13"/>
        <v>48</v>
      </c>
    </row>
    <row r="37" spans="1:38">
      <c r="A37" s="9" t="s">
        <v>77</v>
      </c>
      <c r="B37" s="9" t="s">
        <v>103</v>
      </c>
      <c r="C37" s="41">
        <v>40</v>
      </c>
      <c r="D37" s="41">
        <v>40</v>
      </c>
      <c r="E37" s="41">
        <v>54</v>
      </c>
      <c r="F37" s="41">
        <v>41</v>
      </c>
      <c r="G37" s="41">
        <v>53</v>
      </c>
      <c r="H37" s="41">
        <v>80</v>
      </c>
      <c r="I37" s="41">
        <v>80</v>
      </c>
      <c r="J37" s="94">
        <v>80</v>
      </c>
      <c r="K37" s="41">
        <v>80</v>
      </c>
      <c r="L37" s="41">
        <v>72</v>
      </c>
      <c r="M37" s="41">
        <v>13</v>
      </c>
      <c r="N37" s="41">
        <v>80</v>
      </c>
      <c r="O37" s="41">
        <v>11</v>
      </c>
      <c r="P37" s="41">
        <v>80</v>
      </c>
      <c r="Q37" s="7" t="s">
        <v>202</v>
      </c>
      <c r="R37" s="41">
        <v>31</v>
      </c>
      <c r="S37" s="41">
        <v>20</v>
      </c>
      <c r="T37" s="41">
        <v>80</v>
      </c>
      <c r="U37" s="41">
        <v>68</v>
      </c>
      <c r="V37" s="41">
        <v>80</v>
      </c>
      <c r="W37" s="41">
        <v>80</v>
      </c>
      <c r="X37" s="41">
        <v>80</v>
      </c>
      <c r="Y37" s="41">
        <v>80</v>
      </c>
      <c r="Z37" s="7" t="s">
        <v>202</v>
      </c>
      <c r="AA37" s="7" t="s">
        <v>202</v>
      </c>
      <c r="AB37" s="120" t="s">
        <v>202</v>
      </c>
      <c r="AC37" s="41">
        <v>37</v>
      </c>
      <c r="AD37" s="5"/>
      <c r="AE37" s="41">
        <v>80</v>
      </c>
      <c r="AF37" s="41">
        <v>25</v>
      </c>
      <c r="AG37" s="41">
        <v>80</v>
      </c>
      <c r="AH37" s="41">
        <v>53</v>
      </c>
      <c r="AI37" s="8"/>
      <c r="AJ37" s="21">
        <f t="shared" si="11"/>
        <v>1598</v>
      </c>
      <c r="AK37" s="21">
        <f t="shared" si="12"/>
        <v>1017</v>
      </c>
      <c r="AL37" s="21">
        <f t="shared" si="13"/>
        <v>353</v>
      </c>
    </row>
    <row r="38" spans="1:38">
      <c r="A38" s="9" t="s">
        <v>279</v>
      </c>
      <c r="B38" s="9" t="s">
        <v>97</v>
      </c>
      <c r="C38" s="41">
        <v>58</v>
      </c>
      <c r="D38" s="41">
        <v>52</v>
      </c>
      <c r="E38" s="41">
        <v>35</v>
      </c>
      <c r="F38" s="41">
        <v>27</v>
      </c>
      <c r="G38" s="41">
        <v>40</v>
      </c>
      <c r="H38" s="5"/>
      <c r="I38" s="5"/>
      <c r="J38" s="4"/>
      <c r="K38" s="5"/>
      <c r="L38" s="5"/>
      <c r="M38" s="5"/>
      <c r="N38" s="5"/>
      <c r="O38" s="5"/>
      <c r="P38" s="5"/>
      <c r="Q38" s="41">
        <v>10</v>
      </c>
      <c r="R38" s="41">
        <v>80</v>
      </c>
      <c r="S38" s="41">
        <v>63</v>
      </c>
      <c r="T38" s="41">
        <v>80</v>
      </c>
      <c r="U38" s="41">
        <v>80</v>
      </c>
      <c r="V38" s="41">
        <v>80</v>
      </c>
      <c r="W38" s="41">
        <v>80</v>
      </c>
      <c r="X38" s="41">
        <v>52</v>
      </c>
      <c r="Y38" s="41">
        <v>4</v>
      </c>
      <c r="Z38" s="7" t="s">
        <v>202</v>
      </c>
      <c r="AA38" s="41">
        <v>80</v>
      </c>
      <c r="AB38" s="120" t="s">
        <v>202</v>
      </c>
      <c r="AC38" s="41">
        <v>80</v>
      </c>
      <c r="AD38" s="41">
        <v>18</v>
      </c>
      <c r="AE38" s="41">
        <v>80</v>
      </c>
      <c r="AF38" s="41">
        <v>10</v>
      </c>
      <c r="AG38" s="4"/>
      <c r="AH38" s="41">
        <v>15</v>
      </c>
      <c r="AI38" s="41">
        <v>80</v>
      </c>
      <c r="AJ38" s="21">
        <f>SUM(C38:AI38)</f>
        <v>1104</v>
      </c>
      <c r="AK38" s="21">
        <f t="shared" si="12"/>
        <v>613</v>
      </c>
      <c r="AL38" s="21">
        <f t="shared" si="13"/>
        <v>199</v>
      </c>
    </row>
    <row r="39" spans="1:38">
      <c r="A39" s="9" t="s">
        <v>79</v>
      </c>
      <c r="B39" s="9" t="s">
        <v>105</v>
      </c>
      <c r="C39" s="41">
        <v>37</v>
      </c>
      <c r="D39" s="41">
        <v>27</v>
      </c>
      <c r="E39" s="41">
        <v>30</v>
      </c>
      <c r="F39" s="41">
        <v>33</v>
      </c>
      <c r="G39" s="5"/>
      <c r="H39" s="41">
        <v>19</v>
      </c>
      <c r="I39" s="41">
        <v>49</v>
      </c>
      <c r="J39" s="41">
        <v>56</v>
      </c>
      <c r="K39" s="100">
        <v>37</v>
      </c>
      <c r="L39" s="41">
        <v>50</v>
      </c>
      <c r="M39" s="41">
        <v>40</v>
      </c>
      <c r="N39" s="8"/>
      <c r="O39" s="41">
        <v>51</v>
      </c>
      <c r="P39" s="41">
        <v>68</v>
      </c>
      <c r="Q39" s="41">
        <v>56</v>
      </c>
      <c r="R39" s="41">
        <v>31</v>
      </c>
      <c r="S39" s="41">
        <v>55</v>
      </c>
      <c r="T39" s="5"/>
      <c r="U39" s="5"/>
      <c r="V39" s="41">
        <v>47</v>
      </c>
      <c r="W39" s="41">
        <v>23</v>
      </c>
      <c r="X39" s="5"/>
      <c r="Y39" s="8"/>
      <c r="Z39" s="8"/>
      <c r="AA39" s="8"/>
      <c r="AB39" s="100">
        <v>55</v>
      </c>
      <c r="AC39" s="41">
        <v>48</v>
      </c>
      <c r="AD39" s="41">
        <v>40</v>
      </c>
      <c r="AE39" s="41">
        <v>40</v>
      </c>
      <c r="AF39" s="41">
        <v>47</v>
      </c>
      <c r="AG39" s="8"/>
      <c r="AH39" s="41">
        <v>46</v>
      </c>
      <c r="AI39" s="41">
        <v>40</v>
      </c>
      <c r="AJ39" s="21">
        <f>SUM(C39:AI39)</f>
        <v>1025</v>
      </c>
      <c r="AK39" s="21">
        <f t="shared" si="12"/>
        <v>763</v>
      </c>
      <c r="AL39" s="21">
        <f t="shared" si="13"/>
        <v>95</v>
      </c>
    </row>
    <row r="40" spans="1:38">
      <c r="A40" s="9" t="s">
        <v>80</v>
      </c>
      <c r="B40" s="9" t="s">
        <v>104</v>
      </c>
      <c r="C40" s="41">
        <v>80</v>
      </c>
      <c r="D40" s="41">
        <v>80</v>
      </c>
      <c r="E40" s="41">
        <v>69</v>
      </c>
      <c r="F40" s="8"/>
      <c r="G40" s="41">
        <v>40</v>
      </c>
      <c r="H40" s="100">
        <v>16</v>
      </c>
      <c r="I40" s="5"/>
      <c r="J40" s="41">
        <v>80</v>
      </c>
      <c r="K40" s="41">
        <v>45</v>
      </c>
      <c r="L40" s="101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1">
        <f t="shared" si="11"/>
        <v>410</v>
      </c>
      <c r="AK40" s="21">
        <f t="shared" si="12"/>
        <v>141</v>
      </c>
      <c r="AL40" s="21">
        <f t="shared" si="13"/>
        <v>0</v>
      </c>
    </row>
    <row r="41" spans="1:38">
      <c r="A41" s="9" t="s">
        <v>81</v>
      </c>
      <c r="B41" s="9" t="s">
        <v>104</v>
      </c>
      <c r="C41" s="41">
        <v>40</v>
      </c>
      <c r="D41" s="41">
        <v>34</v>
      </c>
      <c r="E41" s="41">
        <v>11</v>
      </c>
      <c r="F41" s="41">
        <v>60</v>
      </c>
      <c r="G41" s="5"/>
      <c r="H41" s="5"/>
      <c r="I41" s="5"/>
      <c r="J41" s="112"/>
      <c r="K41" s="5"/>
      <c r="L41" s="41">
        <v>8</v>
      </c>
      <c r="M41" s="41">
        <v>60</v>
      </c>
      <c r="N41" s="5"/>
      <c r="O41" s="5"/>
      <c r="P41" s="5"/>
      <c r="Q41" s="41">
        <v>52</v>
      </c>
      <c r="R41" s="41">
        <v>7</v>
      </c>
      <c r="S41" s="41">
        <v>25</v>
      </c>
      <c r="T41" s="41">
        <v>80</v>
      </c>
      <c r="U41" s="41">
        <v>80</v>
      </c>
      <c r="V41" s="41">
        <v>72</v>
      </c>
      <c r="W41" s="4"/>
      <c r="X41" s="41">
        <v>15</v>
      </c>
      <c r="Y41" s="41">
        <v>49</v>
      </c>
      <c r="Z41" s="41">
        <v>80</v>
      </c>
      <c r="AA41" s="41">
        <v>80</v>
      </c>
      <c r="AB41" s="41">
        <v>32</v>
      </c>
      <c r="AC41" s="8"/>
      <c r="AD41" s="8"/>
      <c r="AE41" s="8"/>
      <c r="AF41" s="41">
        <v>55</v>
      </c>
      <c r="AG41" s="8"/>
      <c r="AH41" s="8"/>
      <c r="AI41" s="8"/>
      <c r="AJ41" s="21">
        <f t="shared" si="11"/>
        <v>840</v>
      </c>
      <c r="AK41" s="21">
        <f t="shared" si="12"/>
        <v>466</v>
      </c>
      <c r="AL41" s="21">
        <f t="shared" si="13"/>
        <v>229</v>
      </c>
    </row>
    <row r="42" spans="1:38">
      <c r="A42" s="9" t="s">
        <v>349</v>
      </c>
      <c r="B42" s="9" t="s">
        <v>98</v>
      </c>
      <c r="C42" s="592" t="s">
        <v>339</v>
      </c>
      <c r="D42" s="593"/>
      <c r="E42" s="594"/>
      <c r="F42" s="5"/>
      <c r="G42" s="41">
        <v>80</v>
      </c>
      <c r="H42" s="41">
        <v>80</v>
      </c>
      <c r="I42" s="100">
        <v>70</v>
      </c>
      <c r="J42" s="112"/>
      <c r="K42" s="41">
        <v>80</v>
      </c>
      <c r="L42" s="5"/>
      <c r="M42" s="41">
        <v>80</v>
      </c>
      <c r="N42" s="41">
        <v>21</v>
      </c>
      <c r="O42" s="41">
        <v>69</v>
      </c>
      <c r="P42" s="5"/>
      <c r="Q42" s="5"/>
      <c r="R42" s="41">
        <v>80</v>
      </c>
      <c r="S42" s="41">
        <v>80</v>
      </c>
      <c r="T42" s="41">
        <v>80</v>
      </c>
      <c r="U42" s="41">
        <v>22</v>
      </c>
      <c r="V42" s="5"/>
      <c r="W42" s="41">
        <v>80</v>
      </c>
      <c r="X42" s="41">
        <v>80</v>
      </c>
      <c r="Y42" s="41">
        <v>80</v>
      </c>
      <c r="Z42" s="41">
        <v>80</v>
      </c>
      <c r="AA42" s="41">
        <v>80</v>
      </c>
      <c r="AB42" s="41">
        <v>80</v>
      </c>
      <c r="AC42" s="41">
        <v>80</v>
      </c>
      <c r="AD42" s="41">
        <v>80</v>
      </c>
      <c r="AE42" s="41">
        <v>23</v>
      </c>
      <c r="AF42" s="8"/>
      <c r="AG42" s="41">
        <v>25</v>
      </c>
      <c r="AH42" s="41">
        <v>80</v>
      </c>
      <c r="AI42" s="41"/>
      <c r="AJ42" s="21">
        <f t="shared" si="11"/>
        <v>1510</v>
      </c>
      <c r="AK42" s="21">
        <f t="shared" si="12"/>
        <v>1009</v>
      </c>
      <c r="AL42" s="21">
        <f t="shared" si="13"/>
        <v>421</v>
      </c>
    </row>
    <row r="43" spans="1:38">
      <c r="A43" s="9" t="s">
        <v>82</v>
      </c>
      <c r="B43" s="9" t="s">
        <v>100</v>
      </c>
      <c r="C43" s="41">
        <v>32</v>
      </c>
      <c r="D43" s="41">
        <v>43</v>
      </c>
      <c r="E43" s="41">
        <v>31</v>
      </c>
      <c r="F43" s="8"/>
      <c r="G43" s="41">
        <v>16</v>
      </c>
      <c r="H43" s="41">
        <v>29</v>
      </c>
      <c r="I43" s="41">
        <v>49</v>
      </c>
      <c r="J43" s="100">
        <v>17</v>
      </c>
      <c r="K43" s="41">
        <v>22</v>
      </c>
      <c r="L43" s="5"/>
      <c r="M43" s="5"/>
      <c r="N43" s="5"/>
      <c r="O43" s="5"/>
      <c r="P43" s="5"/>
      <c r="Q43" s="5"/>
      <c r="R43" s="5"/>
      <c r="S43" s="41">
        <v>17</v>
      </c>
      <c r="T43" s="5"/>
      <c r="U43" s="41">
        <v>15</v>
      </c>
      <c r="V43" s="5"/>
      <c r="W43" s="41">
        <v>23</v>
      </c>
      <c r="X43" s="5"/>
      <c r="Y43" s="8"/>
      <c r="Z43" s="5"/>
      <c r="AA43" s="8"/>
      <c r="AB43" s="8"/>
      <c r="AC43" s="8"/>
      <c r="AD43" s="8"/>
      <c r="AE43" s="8"/>
      <c r="AF43" s="41">
        <v>22</v>
      </c>
      <c r="AG43" s="112"/>
      <c r="AH43" s="112"/>
      <c r="AI43" s="112"/>
      <c r="AJ43" s="21">
        <f t="shared" si="11"/>
        <v>316</v>
      </c>
      <c r="AK43" s="21">
        <f t="shared" si="12"/>
        <v>177</v>
      </c>
      <c r="AL43" s="21">
        <f t="shared" si="13"/>
        <v>17</v>
      </c>
    </row>
    <row r="44" spans="1:38">
      <c r="A44" s="9" t="s">
        <v>83</v>
      </c>
      <c r="B44" s="9" t="s">
        <v>100</v>
      </c>
      <c r="C44" s="41">
        <v>30</v>
      </c>
      <c r="D44" s="101"/>
      <c r="E44" s="101"/>
      <c r="F44" s="8"/>
      <c r="G44" s="41">
        <v>24</v>
      </c>
      <c r="H44" s="5"/>
      <c r="I44" s="5"/>
      <c r="J44" s="112"/>
      <c r="K44" s="101"/>
      <c r="L44" s="101"/>
      <c r="M44" s="8"/>
      <c r="N44" s="8"/>
      <c r="O44" s="8"/>
      <c r="P44" s="4"/>
      <c r="Q44" s="41">
        <v>55</v>
      </c>
      <c r="R44" s="41">
        <v>21</v>
      </c>
      <c r="S44" s="8"/>
      <c r="T44" s="8"/>
      <c r="U44" s="8"/>
      <c r="V44" s="8"/>
      <c r="W44" s="8"/>
      <c r="X44" s="41">
        <v>20</v>
      </c>
      <c r="Y44" s="41">
        <v>23</v>
      </c>
      <c r="Z44" s="41">
        <v>28</v>
      </c>
      <c r="AA44" s="41">
        <v>30</v>
      </c>
      <c r="AB44" s="41">
        <v>31</v>
      </c>
      <c r="AC44" s="41">
        <v>23</v>
      </c>
      <c r="AD44" s="41">
        <v>52</v>
      </c>
      <c r="AE44" s="41">
        <v>40</v>
      </c>
      <c r="AF44" s="5"/>
      <c r="AG44" s="41">
        <v>20</v>
      </c>
      <c r="AH44" s="41">
        <v>27</v>
      </c>
      <c r="AI44" s="41">
        <v>42</v>
      </c>
      <c r="AJ44" s="21">
        <f>SUM(C44:AI44)</f>
        <v>466</v>
      </c>
      <c r="AK44" s="21">
        <f t="shared" si="12"/>
        <v>327</v>
      </c>
      <c r="AL44" s="21">
        <f t="shared" si="13"/>
        <v>43</v>
      </c>
    </row>
    <row r="45" spans="1:38">
      <c r="A45" s="91" t="s">
        <v>421</v>
      </c>
      <c r="B45" s="91" t="s">
        <v>93</v>
      </c>
      <c r="C45" s="595"/>
      <c r="D45" s="596"/>
      <c r="E45" s="596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596"/>
      <c r="S45" s="596"/>
      <c r="T45" s="596"/>
      <c r="U45" s="596"/>
      <c r="V45" s="596"/>
      <c r="W45" s="596"/>
      <c r="X45" s="596"/>
      <c r="Y45" s="596"/>
      <c r="Z45" s="596"/>
      <c r="AA45" s="597"/>
      <c r="AB45" s="41">
        <v>31</v>
      </c>
      <c r="AC45" s="91"/>
      <c r="AD45" s="91"/>
      <c r="AE45" s="91"/>
      <c r="AF45" s="91"/>
      <c r="AG45" s="91"/>
      <c r="AH45" s="91"/>
      <c r="AI45" s="91"/>
      <c r="AJ45" s="21">
        <f t="shared" si="11"/>
        <v>31</v>
      </c>
      <c r="AK45" s="21">
        <f t="shared" si="12"/>
        <v>31</v>
      </c>
      <c r="AL45" s="21">
        <f t="shared" si="13"/>
        <v>0</v>
      </c>
    </row>
    <row r="46" spans="1:38">
      <c r="A46" s="9" t="s">
        <v>84</v>
      </c>
      <c r="B46" s="9" t="s">
        <v>106</v>
      </c>
      <c r="C46" s="8"/>
      <c r="D46" s="41">
        <v>44</v>
      </c>
      <c r="E46" s="100">
        <v>30</v>
      </c>
      <c r="F46" s="5"/>
      <c r="G46" s="41">
        <v>40</v>
      </c>
      <c r="H46" s="5"/>
      <c r="I46" s="41">
        <v>80</v>
      </c>
      <c r="J46" s="41">
        <v>14</v>
      </c>
      <c r="K46" s="41">
        <v>80</v>
      </c>
      <c r="L46" s="41">
        <v>67</v>
      </c>
      <c r="M46" s="8"/>
      <c r="N46" s="41">
        <v>40</v>
      </c>
      <c r="O46" s="41">
        <v>80</v>
      </c>
      <c r="P46" s="41">
        <v>68</v>
      </c>
      <c r="Q46" s="7" t="s">
        <v>202</v>
      </c>
      <c r="R46" s="41">
        <v>73</v>
      </c>
      <c r="S46" s="41">
        <v>80</v>
      </c>
      <c r="T46" s="41">
        <v>40</v>
      </c>
      <c r="U46" s="41">
        <v>79</v>
      </c>
      <c r="V46" s="8"/>
      <c r="W46" s="8"/>
      <c r="X46" s="8"/>
      <c r="Y46" s="41">
        <v>76</v>
      </c>
      <c r="Z46" s="7" t="s">
        <v>202</v>
      </c>
      <c r="AA46" s="7" t="s">
        <v>202</v>
      </c>
      <c r="AB46" s="120" t="s">
        <v>202</v>
      </c>
      <c r="AC46" s="7" t="s">
        <v>202</v>
      </c>
      <c r="AD46" s="5"/>
      <c r="AE46" s="41">
        <v>80</v>
      </c>
      <c r="AF46" s="8"/>
      <c r="AG46" s="41">
        <v>54</v>
      </c>
      <c r="AH46" s="8"/>
      <c r="AI46" s="101"/>
      <c r="AJ46" s="21">
        <f t="shared" si="11"/>
        <v>1025</v>
      </c>
      <c r="AK46" s="21">
        <f t="shared" si="12"/>
        <v>675</v>
      </c>
      <c r="AL46" s="21">
        <f t="shared" si="13"/>
        <v>236</v>
      </c>
    </row>
    <row r="47" spans="1:38">
      <c r="A47" s="91" t="s">
        <v>427</v>
      </c>
      <c r="B47" s="91" t="s">
        <v>93</v>
      </c>
      <c r="C47" s="595"/>
      <c r="D47" s="596"/>
      <c r="E47" s="596"/>
      <c r="F47" s="596"/>
      <c r="G47" s="596"/>
      <c r="H47" s="596"/>
      <c r="I47" s="596"/>
      <c r="J47" s="596"/>
      <c r="K47" s="596"/>
      <c r="L47" s="596"/>
      <c r="M47" s="596"/>
      <c r="N47" s="596"/>
      <c r="O47" s="596"/>
      <c r="P47" s="596"/>
      <c r="Q47" s="596"/>
      <c r="R47" s="596"/>
      <c r="S47" s="596"/>
      <c r="T47" s="596"/>
      <c r="U47" s="596"/>
      <c r="V47" s="596"/>
      <c r="W47" s="596"/>
      <c r="X47" s="596"/>
      <c r="Y47" s="596"/>
      <c r="Z47" s="596"/>
      <c r="AA47" s="596"/>
      <c r="AB47" s="597"/>
      <c r="AC47" s="41">
        <v>80</v>
      </c>
      <c r="AD47" s="91"/>
      <c r="AE47" s="91"/>
      <c r="AF47" s="91"/>
      <c r="AG47" s="91"/>
      <c r="AH47" s="91"/>
      <c r="AI47" s="91"/>
      <c r="AJ47" s="21">
        <f t="shared" si="11"/>
        <v>80</v>
      </c>
      <c r="AK47" s="21">
        <f t="shared" si="12"/>
        <v>80</v>
      </c>
      <c r="AL47" s="21">
        <f t="shared" si="13"/>
        <v>0</v>
      </c>
    </row>
    <row r="48" spans="1:38">
      <c r="A48" s="9" t="s">
        <v>319</v>
      </c>
      <c r="B48" s="9" t="s">
        <v>106</v>
      </c>
      <c r="C48" s="41">
        <v>80</v>
      </c>
      <c r="D48" s="100">
        <v>78</v>
      </c>
      <c r="E48" s="41">
        <v>40</v>
      </c>
      <c r="F48" s="41">
        <v>27</v>
      </c>
      <c r="G48" s="41">
        <v>29</v>
      </c>
      <c r="H48" s="41">
        <v>49</v>
      </c>
      <c r="I48" s="5"/>
      <c r="J48" s="112"/>
      <c r="K48" s="5"/>
      <c r="L48" s="41">
        <v>13</v>
      </c>
      <c r="M48" s="41">
        <v>80</v>
      </c>
      <c r="N48" s="112"/>
      <c r="O48" s="5"/>
      <c r="P48" s="41">
        <v>21</v>
      </c>
      <c r="Q48" s="41">
        <v>70</v>
      </c>
      <c r="R48" s="101"/>
      <c r="S48" s="41">
        <v>17</v>
      </c>
      <c r="T48" s="41">
        <v>40</v>
      </c>
      <c r="U48" s="5"/>
      <c r="V48" s="41">
        <v>17</v>
      </c>
      <c r="W48" s="41">
        <v>43</v>
      </c>
      <c r="X48" s="41">
        <v>80</v>
      </c>
      <c r="Y48" s="5"/>
      <c r="Z48" s="41">
        <v>80</v>
      </c>
      <c r="AA48" s="8"/>
      <c r="AB48" s="41">
        <v>26</v>
      </c>
      <c r="AC48" s="41">
        <v>74</v>
      </c>
      <c r="AD48" s="41">
        <v>66</v>
      </c>
      <c r="AE48" s="112"/>
      <c r="AF48" s="41">
        <v>42</v>
      </c>
      <c r="AG48" s="8"/>
      <c r="AH48" s="8"/>
      <c r="AI48" s="41">
        <v>80</v>
      </c>
      <c r="AJ48" s="21">
        <f t="shared" si="11"/>
        <v>972</v>
      </c>
      <c r="AK48" s="21">
        <f t="shared" si="12"/>
        <v>501</v>
      </c>
      <c r="AL48" s="21">
        <f t="shared" si="13"/>
        <v>217</v>
      </c>
    </row>
    <row r="49" spans="1:38">
      <c r="A49" s="9" t="s">
        <v>88</v>
      </c>
      <c r="B49" s="9" t="s">
        <v>96</v>
      </c>
      <c r="C49" s="41">
        <v>22</v>
      </c>
      <c r="D49" s="101"/>
      <c r="E49" s="41">
        <v>80</v>
      </c>
      <c r="F49" s="41">
        <v>60</v>
      </c>
      <c r="G49" s="8"/>
      <c r="H49" s="8"/>
      <c r="I49" s="41">
        <v>69</v>
      </c>
      <c r="J49" s="41">
        <v>80</v>
      </c>
      <c r="K49" s="41">
        <v>80</v>
      </c>
      <c r="L49" s="41">
        <v>80</v>
      </c>
      <c r="M49" s="41">
        <v>80</v>
      </c>
      <c r="N49" s="41">
        <v>71</v>
      </c>
      <c r="O49" s="41">
        <v>80</v>
      </c>
      <c r="P49" s="8"/>
      <c r="Q49" s="8"/>
      <c r="R49" s="101"/>
      <c r="S49" s="8"/>
      <c r="T49" s="8"/>
      <c r="U49" s="8"/>
      <c r="V49" s="8"/>
      <c r="W49" s="8"/>
      <c r="X49" s="41">
        <v>28</v>
      </c>
      <c r="Y49" s="41">
        <v>80</v>
      </c>
      <c r="Z49" s="41">
        <v>80</v>
      </c>
      <c r="AA49" s="8"/>
      <c r="AB49" s="41">
        <v>54</v>
      </c>
      <c r="AC49" s="41">
        <v>6</v>
      </c>
      <c r="AD49" s="8"/>
      <c r="AE49" s="8"/>
      <c r="AF49" s="41">
        <v>38</v>
      </c>
      <c r="AG49" s="112"/>
      <c r="AH49" s="41">
        <v>9</v>
      </c>
      <c r="AI49" s="101"/>
      <c r="AJ49" s="21">
        <f>SUM(C49:AI49)</f>
        <v>997</v>
      </c>
      <c r="AK49" s="21">
        <f t="shared" si="0"/>
        <v>576</v>
      </c>
      <c r="AL49" s="21">
        <f>0+SUM(X49:Y49,S49:T49,M49:N49)</f>
        <v>259</v>
      </c>
    </row>
    <row r="50" spans="1:38">
      <c r="A50" s="9" t="s">
        <v>75</v>
      </c>
      <c r="B50" s="9" t="s">
        <v>101</v>
      </c>
      <c r="C50" s="41">
        <v>40</v>
      </c>
      <c r="D50" s="41">
        <v>40</v>
      </c>
      <c r="E50" s="41">
        <v>70</v>
      </c>
      <c r="F50" s="41">
        <v>41</v>
      </c>
      <c r="G50" s="41">
        <v>80</v>
      </c>
      <c r="H50" s="8"/>
      <c r="I50" s="41">
        <v>80</v>
      </c>
      <c r="J50" s="41">
        <v>80</v>
      </c>
      <c r="K50" s="41">
        <v>80</v>
      </c>
      <c r="L50" s="41">
        <v>80</v>
      </c>
      <c r="M50" s="41">
        <v>62</v>
      </c>
      <c r="N50" s="41">
        <v>80</v>
      </c>
      <c r="O50" s="41">
        <v>22</v>
      </c>
      <c r="P50" s="8"/>
      <c r="Q50" s="41">
        <v>35</v>
      </c>
      <c r="R50" s="101"/>
      <c r="S50" s="8"/>
      <c r="T50" s="8"/>
      <c r="U50" s="41">
        <v>15</v>
      </c>
      <c r="V50" s="41">
        <v>76</v>
      </c>
      <c r="W50" s="41">
        <v>80</v>
      </c>
      <c r="X50" s="41">
        <v>80</v>
      </c>
      <c r="Y50" s="100">
        <v>66</v>
      </c>
      <c r="Z50" s="41">
        <v>63</v>
      </c>
      <c r="AA50" s="100">
        <v>70</v>
      </c>
      <c r="AB50" s="41">
        <v>80</v>
      </c>
      <c r="AC50" s="41">
        <v>80</v>
      </c>
      <c r="AD50" s="41">
        <v>80</v>
      </c>
      <c r="AE50" s="41">
        <v>80</v>
      </c>
      <c r="AF50" s="41">
        <v>25</v>
      </c>
      <c r="AG50" s="41">
        <v>80</v>
      </c>
      <c r="AH50" s="41">
        <v>80</v>
      </c>
      <c r="AI50" s="41">
        <v>9</v>
      </c>
      <c r="AJ50" s="21">
        <f>SUM(C50:AI50)</f>
        <v>1754</v>
      </c>
      <c r="AK50" s="21">
        <f t="shared" si="0"/>
        <v>1186</v>
      </c>
      <c r="AL50" s="21">
        <f>SUM(M50:N50,S50:T50,X50:Y50)</f>
        <v>288</v>
      </c>
    </row>
    <row r="51" spans="1:38">
      <c r="A51" s="9" t="s">
        <v>90</v>
      </c>
      <c r="B51" s="9" t="s">
        <v>107</v>
      </c>
      <c r="C51" s="41">
        <v>27</v>
      </c>
      <c r="D51" s="41">
        <v>40</v>
      </c>
      <c r="E51" s="101"/>
      <c r="F51" s="41">
        <v>13</v>
      </c>
      <c r="G51" s="8"/>
      <c r="H51" s="5"/>
      <c r="I51" s="5"/>
      <c r="J51" s="112"/>
      <c r="K51" s="5"/>
      <c r="L51" s="41">
        <v>25</v>
      </c>
      <c r="M51" s="41">
        <v>67</v>
      </c>
      <c r="N51" s="41">
        <v>80</v>
      </c>
      <c r="O51" s="41">
        <v>80</v>
      </c>
      <c r="P51" s="41">
        <v>12</v>
      </c>
      <c r="Q51" s="41">
        <v>80</v>
      </c>
      <c r="R51" s="101"/>
      <c r="S51" s="41">
        <v>16</v>
      </c>
      <c r="T51" s="41">
        <v>13</v>
      </c>
      <c r="U51" s="41">
        <v>25</v>
      </c>
      <c r="V51" s="5"/>
      <c r="W51" s="5"/>
      <c r="X51" s="5"/>
      <c r="Y51" s="5"/>
      <c r="Z51" s="41">
        <v>35</v>
      </c>
      <c r="AA51" s="41">
        <v>75</v>
      </c>
      <c r="AB51" s="41">
        <v>70</v>
      </c>
      <c r="AC51" s="5"/>
      <c r="AD51" s="41">
        <v>37</v>
      </c>
      <c r="AE51" s="41">
        <v>40</v>
      </c>
      <c r="AF51" s="5"/>
      <c r="AG51" s="4"/>
      <c r="AH51" s="112"/>
      <c r="AI51" s="112"/>
      <c r="AJ51" s="21">
        <f>SUM(C51:AH51)</f>
        <v>735</v>
      </c>
      <c r="AK51" s="21">
        <f>SUM(H51:L51,O51:R51,U51:W51,Z51:AH51)</f>
        <v>479</v>
      </c>
      <c r="AL51" s="21">
        <f>SUM(M51:N51,S51:T51,X51:Y51)</f>
        <v>176</v>
      </c>
    </row>
    <row r="52" spans="1:38">
      <c r="A52" s="9" t="s">
        <v>91</v>
      </c>
      <c r="B52" s="9" t="s">
        <v>106</v>
      </c>
      <c r="C52" s="41">
        <v>25</v>
      </c>
      <c r="D52" s="41">
        <v>80</v>
      </c>
      <c r="E52" s="41">
        <v>80</v>
      </c>
      <c r="F52" s="41">
        <v>41</v>
      </c>
      <c r="G52" s="41">
        <v>80</v>
      </c>
      <c r="H52" s="41">
        <v>80</v>
      </c>
      <c r="I52" s="41">
        <v>80</v>
      </c>
      <c r="J52" s="4"/>
      <c r="K52" s="41">
        <v>36</v>
      </c>
      <c r="L52" s="101"/>
      <c r="M52" s="8"/>
      <c r="N52" s="8"/>
      <c r="O52" s="8"/>
      <c r="P52" s="41">
        <v>59</v>
      </c>
      <c r="Q52" s="7" t="s">
        <v>202</v>
      </c>
      <c r="R52" s="41">
        <v>80</v>
      </c>
      <c r="S52" s="41">
        <v>80</v>
      </c>
      <c r="T52" s="41">
        <v>80</v>
      </c>
      <c r="U52" s="8"/>
      <c r="V52" s="41">
        <v>80</v>
      </c>
      <c r="W52" s="41">
        <v>37</v>
      </c>
      <c r="X52" s="8"/>
      <c r="Y52" s="8"/>
      <c r="Z52" s="8"/>
      <c r="AA52" s="41">
        <v>80</v>
      </c>
      <c r="AB52" s="41">
        <v>80</v>
      </c>
      <c r="AC52" s="41">
        <v>80</v>
      </c>
      <c r="AD52" s="41">
        <v>80</v>
      </c>
      <c r="AE52" s="41">
        <v>24</v>
      </c>
      <c r="AF52" s="41">
        <v>80</v>
      </c>
      <c r="AG52" s="41">
        <v>80</v>
      </c>
      <c r="AH52" s="41">
        <v>80</v>
      </c>
      <c r="AI52" s="41">
        <v>80</v>
      </c>
      <c r="AJ52" s="21">
        <f>SUM(C52:AI52)</f>
        <v>1582</v>
      </c>
      <c r="AK52" s="21">
        <f t="shared" ref="AK52:AK53" si="14">SUM(H52:L52,O52:R52,U52:W52,Z52:AH52)</f>
        <v>1036</v>
      </c>
      <c r="AL52" s="21">
        <f>SUM(M52:N52,S52:T52,X52:Y52)</f>
        <v>160</v>
      </c>
    </row>
    <row r="53" spans="1:38">
      <c r="A53" s="9" t="s">
        <v>320</v>
      </c>
      <c r="B53" s="9" t="s">
        <v>101</v>
      </c>
      <c r="C53" s="41">
        <v>40</v>
      </c>
      <c r="D53" s="41">
        <v>40</v>
      </c>
      <c r="E53" s="41">
        <v>69</v>
      </c>
      <c r="F53" s="41">
        <v>52</v>
      </c>
      <c r="G53" s="41">
        <v>80</v>
      </c>
      <c r="H53" s="41">
        <v>80</v>
      </c>
      <c r="I53" s="41">
        <v>80</v>
      </c>
      <c r="J53" s="94">
        <v>80</v>
      </c>
      <c r="K53" s="41">
        <v>80</v>
      </c>
      <c r="L53" s="41">
        <v>73</v>
      </c>
      <c r="M53" s="41">
        <v>80</v>
      </c>
      <c r="N53" s="41">
        <v>80</v>
      </c>
      <c r="O53" s="41">
        <v>80</v>
      </c>
      <c r="P53" s="41">
        <v>80</v>
      </c>
      <c r="Q53" s="100">
        <v>70</v>
      </c>
      <c r="R53" s="41">
        <v>80</v>
      </c>
      <c r="S53" s="41">
        <v>80</v>
      </c>
      <c r="T53" s="41">
        <v>80</v>
      </c>
      <c r="U53" s="5"/>
      <c r="V53" s="41">
        <v>80</v>
      </c>
      <c r="W53" s="41">
        <v>80</v>
      </c>
      <c r="X53" s="41">
        <v>80</v>
      </c>
      <c r="Y53" s="41">
        <v>80</v>
      </c>
      <c r="Z53" s="41">
        <v>80</v>
      </c>
      <c r="AA53" s="41">
        <v>80</v>
      </c>
      <c r="AB53" s="41">
        <v>80</v>
      </c>
      <c r="AC53" s="41">
        <v>80</v>
      </c>
      <c r="AD53" s="41">
        <v>40</v>
      </c>
      <c r="AE53" s="41">
        <v>80</v>
      </c>
      <c r="AF53" s="41">
        <v>80</v>
      </c>
      <c r="AG53" s="41">
        <v>80</v>
      </c>
      <c r="AH53" s="100">
        <v>77</v>
      </c>
      <c r="AI53" s="41">
        <v>80</v>
      </c>
      <c r="AJ53" s="21">
        <f>SUM(C53:AI53)</f>
        <v>2381</v>
      </c>
      <c r="AK53" s="21">
        <f t="shared" si="14"/>
        <v>1540</v>
      </c>
      <c r="AL53" s="21">
        <f>SUM(X53:Y53,S53:T53,M53:N53)</f>
        <v>480</v>
      </c>
    </row>
    <row r="54" spans="1:38">
      <c r="AJ54" s="110"/>
      <c r="AK54" s="110"/>
      <c r="AL54" s="110"/>
    </row>
    <row r="55" spans="1:38">
      <c r="A55" s="1" t="s">
        <v>124</v>
      </c>
    </row>
    <row r="56" spans="1:38">
      <c r="A56" s="7" t="s">
        <v>121</v>
      </c>
    </row>
    <row r="57" spans="1:38">
      <c r="A57" s="6" t="s">
        <v>130</v>
      </c>
    </row>
    <row r="58" spans="1:38">
      <c r="A58" s="8" t="s">
        <v>122</v>
      </c>
      <c r="D58"/>
      <c r="E58"/>
    </row>
    <row r="59" spans="1:38">
      <c r="A59" s="3" t="s">
        <v>123</v>
      </c>
    </row>
    <row r="60" spans="1:38">
      <c r="A60" s="4" t="s">
        <v>125</v>
      </c>
    </row>
    <row r="61" spans="1:38">
      <c r="A61" s="5" t="s">
        <v>126</v>
      </c>
    </row>
    <row r="62" spans="1:38">
      <c r="A62" s="40" t="s">
        <v>131</v>
      </c>
    </row>
    <row r="63" spans="1:38">
      <c r="A63" s="43" t="s">
        <v>271</v>
      </c>
    </row>
  </sheetData>
  <mergeCells count="26">
    <mergeCell ref="C47:AB47"/>
    <mergeCell ref="C24:AB24"/>
    <mergeCell ref="C20:G20"/>
    <mergeCell ref="Z22:AI22"/>
    <mergeCell ref="C29:Y29"/>
    <mergeCell ref="C30:Y30"/>
    <mergeCell ref="C45:AA45"/>
    <mergeCell ref="AJ1:AL1"/>
    <mergeCell ref="H1:L1"/>
    <mergeCell ref="M1:N1"/>
    <mergeCell ref="S1:T1"/>
    <mergeCell ref="U1:W1"/>
    <mergeCell ref="O1:R1"/>
    <mergeCell ref="Z1:AI1"/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2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574" t="s">
        <v>49</v>
      </c>
      <c r="D1" s="575"/>
      <c r="E1" s="575"/>
      <c r="F1" s="576"/>
      <c r="G1" s="577" t="s">
        <v>47</v>
      </c>
      <c r="H1" s="578"/>
      <c r="I1" s="578"/>
      <c r="J1" s="579"/>
      <c r="K1" s="96" t="s">
        <v>39</v>
      </c>
      <c r="L1" s="580" t="s">
        <v>48</v>
      </c>
      <c r="M1" s="581"/>
      <c r="N1" s="581"/>
      <c r="O1" s="582"/>
    </row>
    <row r="2" spans="1:15">
      <c r="A2" s="13" t="s">
        <v>44</v>
      </c>
      <c r="B2" s="13" t="s">
        <v>52</v>
      </c>
      <c r="C2" s="55" t="s">
        <v>188</v>
      </c>
      <c r="D2" s="55" t="s">
        <v>189</v>
      </c>
      <c r="E2" s="55" t="s">
        <v>190</v>
      </c>
      <c r="F2" s="55" t="s">
        <v>191</v>
      </c>
      <c r="G2" s="55" t="s">
        <v>188</v>
      </c>
      <c r="H2" s="55" t="s">
        <v>189</v>
      </c>
      <c r="I2" s="55" t="s">
        <v>190</v>
      </c>
      <c r="J2" s="56" t="s">
        <v>191</v>
      </c>
      <c r="K2" s="97" t="s">
        <v>191</v>
      </c>
      <c r="L2" s="57" t="s">
        <v>188</v>
      </c>
      <c r="M2" s="57" t="s">
        <v>189</v>
      </c>
      <c r="N2" s="57" t="s">
        <v>190</v>
      </c>
      <c r="O2" s="57" t="s">
        <v>191</v>
      </c>
    </row>
    <row r="3" spans="1:15">
      <c r="A3" s="27" t="s">
        <v>64</v>
      </c>
      <c r="B3" s="27" t="s">
        <v>97</v>
      </c>
      <c r="C3" s="121"/>
      <c r="D3" s="121"/>
      <c r="E3" s="121"/>
      <c r="F3" s="122"/>
      <c r="G3" s="121">
        <v>2</v>
      </c>
      <c r="H3" s="121">
        <v>2</v>
      </c>
      <c r="I3" s="121">
        <v>0</v>
      </c>
      <c r="J3" s="123">
        <v>1</v>
      </c>
      <c r="K3" s="124">
        <v>1</v>
      </c>
      <c r="L3" s="121"/>
      <c r="M3" s="121"/>
      <c r="N3" s="121"/>
      <c r="O3" s="123"/>
    </row>
    <row r="4" spans="1:15">
      <c r="A4" s="27" t="s">
        <v>77</v>
      </c>
      <c r="B4" s="27" t="s">
        <v>103</v>
      </c>
      <c r="C4" s="121">
        <v>49</v>
      </c>
      <c r="D4" s="121">
        <v>36</v>
      </c>
      <c r="E4" s="121">
        <v>13</v>
      </c>
      <c r="F4" s="123">
        <v>0.73</v>
      </c>
      <c r="G4" s="121">
        <v>32</v>
      </c>
      <c r="H4" s="121">
        <v>24</v>
      </c>
      <c r="I4" s="121">
        <v>8</v>
      </c>
      <c r="J4" s="123">
        <v>0.75</v>
      </c>
      <c r="K4" s="124">
        <v>0.74</v>
      </c>
      <c r="L4" s="121">
        <v>4</v>
      </c>
      <c r="M4" s="121">
        <v>1</v>
      </c>
      <c r="N4" s="121">
        <v>3</v>
      </c>
      <c r="O4" s="123">
        <v>0.25</v>
      </c>
    </row>
    <row r="5" spans="1:15">
      <c r="A5" s="27" t="s">
        <v>60</v>
      </c>
      <c r="B5" s="27" t="s">
        <v>96</v>
      </c>
      <c r="C5" s="121">
        <v>2</v>
      </c>
      <c r="D5" s="121">
        <v>1</v>
      </c>
      <c r="E5" s="121">
        <v>1</v>
      </c>
      <c r="F5" s="123">
        <v>0.5</v>
      </c>
      <c r="G5" s="121">
        <v>1</v>
      </c>
      <c r="H5" s="121">
        <v>1</v>
      </c>
      <c r="I5" s="121">
        <v>0</v>
      </c>
      <c r="J5" s="123">
        <v>1</v>
      </c>
      <c r="K5" s="124">
        <v>0.66</v>
      </c>
      <c r="L5" s="121"/>
      <c r="M5" s="121"/>
      <c r="N5" s="121"/>
      <c r="O5" s="123"/>
    </row>
    <row r="6" spans="1:15">
      <c r="A6" s="27" t="s">
        <v>317</v>
      </c>
      <c r="B6" s="27" t="s">
        <v>103</v>
      </c>
      <c r="C6" s="121">
        <v>8</v>
      </c>
      <c r="D6" s="121">
        <v>2</v>
      </c>
      <c r="E6" s="121">
        <v>6</v>
      </c>
      <c r="F6" s="123">
        <v>0.25</v>
      </c>
      <c r="G6" s="121">
        <v>10</v>
      </c>
      <c r="H6" s="121">
        <v>9</v>
      </c>
      <c r="I6" s="121">
        <v>1</v>
      </c>
      <c r="J6" s="123">
        <v>0.9</v>
      </c>
      <c r="K6" s="124">
        <v>0.61</v>
      </c>
      <c r="L6" s="121">
        <v>1</v>
      </c>
      <c r="M6" s="121">
        <v>0</v>
      </c>
      <c r="N6" s="121">
        <v>1</v>
      </c>
      <c r="O6" s="123">
        <v>0</v>
      </c>
    </row>
    <row r="7" spans="1:15">
      <c r="A7" s="27" t="s">
        <v>69</v>
      </c>
      <c r="B7" s="27" t="s">
        <v>98</v>
      </c>
      <c r="C7" s="121">
        <v>12</v>
      </c>
      <c r="D7" s="121">
        <v>8</v>
      </c>
      <c r="E7" s="121">
        <v>4</v>
      </c>
      <c r="F7" s="123">
        <v>0.66</v>
      </c>
      <c r="G7" s="121">
        <v>3</v>
      </c>
      <c r="H7" s="121">
        <v>1</v>
      </c>
      <c r="I7" s="121">
        <v>1</v>
      </c>
      <c r="J7" s="123">
        <v>0.33</v>
      </c>
      <c r="K7" s="124">
        <v>0.6</v>
      </c>
      <c r="L7" s="121"/>
      <c r="M7" s="121"/>
      <c r="N7" s="121"/>
      <c r="O7" s="123"/>
    </row>
    <row r="8" spans="1:15">
      <c r="A8" s="27" t="s">
        <v>279</v>
      </c>
      <c r="B8" s="27" t="s">
        <v>97</v>
      </c>
      <c r="C8" s="121">
        <v>2</v>
      </c>
      <c r="D8" s="121">
        <v>1</v>
      </c>
      <c r="E8" s="121">
        <v>1</v>
      </c>
      <c r="F8" s="123">
        <v>0.5</v>
      </c>
      <c r="G8" s="122"/>
      <c r="H8" s="122"/>
      <c r="I8" s="122"/>
      <c r="J8" s="122"/>
      <c r="K8" s="124">
        <v>0.5</v>
      </c>
      <c r="L8" s="121">
        <v>1</v>
      </c>
      <c r="M8" s="121">
        <v>0</v>
      </c>
      <c r="N8" s="121">
        <v>1</v>
      </c>
      <c r="O8" s="123">
        <v>0</v>
      </c>
    </row>
    <row r="9" spans="1:15">
      <c r="A9" s="27" t="s">
        <v>417</v>
      </c>
      <c r="B9" s="27" t="s">
        <v>103</v>
      </c>
      <c r="C9" s="121">
        <v>3</v>
      </c>
      <c r="D9" s="121">
        <v>1</v>
      </c>
      <c r="E9" s="121">
        <v>2</v>
      </c>
      <c r="F9" s="123">
        <v>0.33</v>
      </c>
      <c r="G9" s="121">
        <v>3</v>
      </c>
      <c r="H9" s="121">
        <v>1</v>
      </c>
      <c r="I9" s="121">
        <v>1</v>
      </c>
      <c r="J9" s="123">
        <v>0.33</v>
      </c>
      <c r="K9" s="124">
        <v>0.33</v>
      </c>
      <c r="L9" s="121"/>
      <c r="M9" s="121"/>
      <c r="N9" s="121"/>
      <c r="O9" s="122"/>
    </row>
    <row r="10" spans="1:15">
      <c r="A10" s="27" t="s">
        <v>422</v>
      </c>
      <c r="B10" s="27" t="s">
        <v>103</v>
      </c>
      <c r="C10" s="121">
        <v>1</v>
      </c>
      <c r="D10" s="121">
        <v>0</v>
      </c>
      <c r="E10" s="121">
        <v>1</v>
      </c>
      <c r="F10" s="123">
        <v>0</v>
      </c>
      <c r="G10" s="121">
        <v>2</v>
      </c>
      <c r="H10" s="121">
        <v>1</v>
      </c>
      <c r="I10" s="121">
        <v>1</v>
      </c>
      <c r="J10" s="123">
        <v>0.5</v>
      </c>
      <c r="K10" s="124">
        <v>0.33</v>
      </c>
      <c r="L10" s="122"/>
      <c r="M10" s="122"/>
      <c r="N10" s="122"/>
      <c r="O10" s="122"/>
    </row>
    <row r="11" spans="1:15">
      <c r="A11" s="27" t="s">
        <v>325</v>
      </c>
      <c r="B11" s="27" t="s">
        <v>97</v>
      </c>
      <c r="C11" s="21"/>
      <c r="D11" s="21"/>
      <c r="E11" s="21"/>
      <c r="F11" s="2"/>
      <c r="G11" s="2"/>
      <c r="H11" s="2"/>
      <c r="I11" s="2"/>
      <c r="J11" s="102"/>
      <c r="K11" s="98"/>
      <c r="L11" s="2"/>
      <c r="M11" s="2"/>
      <c r="N11" s="2"/>
      <c r="O11" s="95"/>
    </row>
    <row r="12" spans="1:15">
      <c r="A12" s="28" t="s">
        <v>326</v>
      </c>
      <c r="B12" s="28" t="s">
        <v>313</v>
      </c>
      <c r="C12" s="21"/>
      <c r="D12" s="21"/>
      <c r="E12" s="21"/>
      <c r="F12" s="2"/>
      <c r="G12" s="2"/>
      <c r="H12" s="2"/>
      <c r="I12" s="2"/>
      <c r="J12" s="2"/>
      <c r="K12" s="98"/>
      <c r="L12" s="2"/>
      <c r="M12" s="2"/>
      <c r="N12" s="2"/>
      <c r="O12" s="95"/>
    </row>
    <row r="13" spans="1:15">
      <c r="A13" s="27" t="s">
        <v>337</v>
      </c>
      <c r="B13" s="27" t="s">
        <v>97</v>
      </c>
      <c r="C13" s="2"/>
      <c r="D13" s="2"/>
      <c r="E13" s="2"/>
      <c r="F13" s="2"/>
      <c r="G13" s="2"/>
      <c r="H13" s="2"/>
      <c r="I13" s="2"/>
      <c r="J13" s="2"/>
      <c r="K13" s="99"/>
      <c r="L13" s="2"/>
      <c r="M13" s="2"/>
      <c r="N13" s="2"/>
      <c r="O13" s="95"/>
    </row>
    <row r="14" spans="1:15">
      <c r="A14" s="27" t="s">
        <v>88</v>
      </c>
      <c r="B14" s="27" t="s">
        <v>96</v>
      </c>
      <c r="C14" s="21"/>
      <c r="D14" s="21"/>
      <c r="E14" s="21"/>
      <c r="F14" s="21"/>
      <c r="G14" s="21"/>
      <c r="H14" s="21"/>
      <c r="I14" s="21"/>
      <c r="J14" s="21"/>
      <c r="K14" s="99"/>
      <c r="L14" s="20"/>
      <c r="M14" s="20"/>
      <c r="N14" s="20"/>
      <c r="O14" s="95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2" bestFit="1" customWidth="1"/>
    <col min="3" max="3" width="11.59765625" style="42" customWidth="1"/>
    <col min="4" max="4" width="11.5" style="42" bestFit="1" customWidth="1"/>
  </cols>
  <sheetData>
    <row r="1" spans="1:4">
      <c r="A1" s="116" t="s">
        <v>44</v>
      </c>
      <c r="B1" s="117" t="s">
        <v>112</v>
      </c>
      <c r="C1" s="118" t="s">
        <v>264</v>
      </c>
      <c r="D1" s="119" t="s">
        <v>46</v>
      </c>
    </row>
    <row r="2" spans="1:4">
      <c r="A2" s="9" t="s">
        <v>320</v>
      </c>
      <c r="B2" s="41">
        <v>6</v>
      </c>
      <c r="C2" s="41">
        <v>480</v>
      </c>
      <c r="D2" s="41">
        <v>5</v>
      </c>
    </row>
    <row r="3" spans="1:4">
      <c r="A3" s="9" t="s">
        <v>349</v>
      </c>
      <c r="B3" s="41">
        <v>6</v>
      </c>
      <c r="C3" s="41">
        <v>421</v>
      </c>
      <c r="D3" s="41"/>
    </row>
    <row r="4" spans="1:4">
      <c r="A4" s="9" t="s">
        <v>77</v>
      </c>
      <c r="B4" s="41">
        <v>6</v>
      </c>
      <c r="C4" s="41">
        <v>353</v>
      </c>
      <c r="D4" s="41">
        <v>20</v>
      </c>
    </row>
    <row r="5" spans="1:4">
      <c r="A5" s="9" t="s">
        <v>81</v>
      </c>
      <c r="B5" s="41">
        <v>5</v>
      </c>
      <c r="C5" s="41">
        <v>421</v>
      </c>
      <c r="D5" s="41"/>
    </row>
    <row r="6" spans="1:4">
      <c r="A6" s="9" t="s">
        <v>58</v>
      </c>
      <c r="B6" s="41">
        <v>5</v>
      </c>
      <c r="C6" s="41">
        <v>374</v>
      </c>
      <c r="D6" s="41"/>
    </row>
    <row r="7" spans="1:4">
      <c r="A7" s="9" t="s">
        <v>366</v>
      </c>
      <c r="B7" s="41">
        <v>5</v>
      </c>
      <c r="C7" s="41">
        <v>274</v>
      </c>
      <c r="D7" s="41"/>
    </row>
    <row r="8" spans="1:4">
      <c r="A8" s="9" t="s">
        <v>59</v>
      </c>
      <c r="B8" s="41">
        <v>5</v>
      </c>
      <c r="C8" s="41">
        <v>272</v>
      </c>
      <c r="D8" s="41"/>
    </row>
    <row r="9" spans="1:4">
      <c r="A9" s="9" t="s">
        <v>55</v>
      </c>
      <c r="B9" s="41">
        <v>5</v>
      </c>
      <c r="C9" s="41">
        <v>266</v>
      </c>
      <c r="D9" s="41"/>
    </row>
    <row r="10" spans="1:4">
      <c r="A10" s="9" t="s">
        <v>315</v>
      </c>
      <c r="B10" s="41">
        <v>5</v>
      </c>
      <c r="C10" s="41">
        <v>250</v>
      </c>
      <c r="D10" s="41"/>
    </row>
    <row r="11" spans="1:4">
      <c r="A11" s="9" t="s">
        <v>69</v>
      </c>
      <c r="B11" s="41">
        <v>5</v>
      </c>
      <c r="C11" s="41">
        <v>230</v>
      </c>
      <c r="D11" s="41">
        <v>3</v>
      </c>
    </row>
    <row r="12" spans="1:4">
      <c r="A12" s="9" t="s">
        <v>64</v>
      </c>
      <c r="B12" s="41">
        <v>5</v>
      </c>
      <c r="C12" s="41">
        <v>219</v>
      </c>
      <c r="D12" s="41"/>
    </row>
    <row r="13" spans="1:4">
      <c r="A13" s="9" t="s">
        <v>61</v>
      </c>
      <c r="B13" s="41">
        <v>5</v>
      </c>
      <c r="C13" s="41">
        <v>119</v>
      </c>
      <c r="D13" s="41"/>
    </row>
    <row r="14" spans="1:4">
      <c r="A14" s="9" t="s">
        <v>66</v>
      </c>
      <c r="B14" s="41">
        <v>5</v>
      </c>
      <c r="C14" s="41">
        <v>119</v>
      </c>
      <c r="D14" s="41"/>
    </row>
    <row r="15" spans="1:4">
      <c r="A15" s="9" t="s">
        <v>70</v>
      </c>
      <c r="B15" s="41">
        <v>4</v>
      </c>
      <c r="C15" s="41">
        <v>320</v>
      </c>
      <c r="D15" s="41"/>
    </row>
    <row r="16" spans="1:4">
      <c r="A16" s="9" t="s">
        <v>312</v>
      </c>
      <c r="B16" s="41">
        <v>4</v>
      </c>
      <c r="C16" s="41">
        <v>312</v>
      </c>
      <c r="D16" s="41">
        <v>5</v>
      </c>
    </row>
    <row r="17" spans="1:4">
      <c r="A17" s="9" t="s">
        <v>75</v>
      </c>
      <c r="B17" s="41">
        <v>4</v>
      </c>
      <c r="C17" s="41">
        <v>288</v>
      </c>
      <c r="D17" s="41"/>
    </row>
    <row r="18" spans="1:4">
      <c r="A18" s="9" t="s">
        <v>318</v>
      </c>
      <c r="B18" s="41">
        <v>4</v>
      </c>
      <c r="C18" s="41">
        <v>270</v>
      </c>
      <c r="D18" s="41"/>
    </row>
    <row r="19" spans="1:4">
      <c r="A19" s="9" t="s">
        <v>88</v>
      </c>
      <c r="B19" s="41">
        <v>4</v>
      </c>
      <c r="C19" s="41">
        <v>259</v>
      </c>
      <c r="D19" s="41"/>
    </row>
    <row r="20" spans="1:4">
      <c r="A20" s="9" t="s">
        <v>84</v>
      </c>
      <c r="B20" s="41">
        <v>4</v>
      </c>
      <c r="C20" s="41">
        <v>236</v>
      </c>
      <c r="D20" s="41"/>
    </row>
    <row r="21" spans="1:4">
      <c r="A21" s="9" t="s">
        <v>319</v>
      </c>
      <c r="B21" s="41">
        <v>4</v>
      </c>
      <c r="C21" s="41">
        <v>217</v>
      </c>
      <c r="D21" s="41"/>
    </row>
    <row r="22" spans="1:4">
      <c r="A22" s="9" t="s">
        <v>279</v>
      </c>
      <c r="B22" s="41">
        <v>4</v>
      </c>
      <c r="C22" s="41">
        <v>199</v>
      </c>
      <c r="D22" s="41"/>
    </row>
    <row r="23" spans="1:4">
      <c r="A23" s="9" t="s">
        <v>90</v>
      </c>
      <c r="B23" s="41">
        <v>4</v>
      </c>
      <c r="C23" s="41">
        <v>176</v>
      </c>
      <c r="D23" s="41"/>
    </row>
    <row r="24" spans="1:4">
      <c r="A24" s="9" t="s">
        <v>72</v>
      </c>
      <c r="B24" s="41">
        <v>4</v>
      </c>
      <c r="C24" s="41">
        <v>134</v>
      </c>
      <c r="D24" s="41"/>
    </row>
    <row r="25" spans="1:4">
      <c r="A25" s="9" t="s">
        <v>71</v>
      </c>
      <c r="B25" s="41">
        <v>4</v>
      </c>
      <c r="C25" s="41">
        <v>88</v>
      </c>
      <c r="D25" s="41"/>
    </row>
    <row r="26" spans="1:4">
      <c r="A26" s="9" t="s">
        <v>317</v>
      </c>
      <c r="B26" s="41">
        <v>3</v>
      </c>
      <c r="C26" s="41">
        <v>220</v>
      </c>
      <c r="D26" s="41"/>
    </row>
    <row r="27" spans="1:4">
      <c r="A27" s="9" t="s">
        <v>62</v>
      </c>
      <c r="B27" s="41">
        <v>3</v>
      </c>
      <c r="C27" s="41">
        <v>99</v>
      </c>
      <c r="D27" s="41"/>
    </row>
    <row r="28" spans="1:4">
      <c r="A28" s="9" t="s">
        <v>65</v>
      </c>
      <c r="B28" s="41">
        <v>3</v>
      </c>
      <c r="C28" s="41">
        <v>38</v>
      </c>
      <c r="D28" s="41"/>
    </row>
    <row r="29" spans="1:4">
      <c r="A29" s="9" t="s">
        <v>91</v>
      </c>
      <c r="B29" s="41">
        <v>2</v>
      </c>
      <c r="C29" s="41">
        <v>160</v>
      </c>
      <c r="D29" s="41"/>
    </row>
    <row r="30" spans="1:4">
      <c r="A30" s="9" t="s">
        <v>314</v>
      </c>
      <c r="B30" s="41">
        <v>2</v>
      </c>
      <c r="C30" s="41">
        <v>127</v>
      </c>
      <c r="D30" s="41"/>
    </row>
    <row r="31" spans="1:4">
      <c r="A31" s="9" t="s">
        <v>73</v>
      </c>
      <c r="B31" s="41">
        <v>2</v>
      </c>
      <c r="C31" s="41">
        <v>114</v>
      </c>
      <c r="D31" s="41"/>
    </row>
    <row r="32" spans="1:4">
      <c r="A32" s="9" t="s">
        <v>79</v>
      </c>
      <c r="B32" s="41">
        <v>2</v>
      </c>
      <c r="C32" s="41">
        <v>95</v>
      </c>
      <c r="D32" s="41"/>
    </row>
    <row r="33" spans="1:4">
      <c r="A33" s="9" t="s">
        <v>76</v>
      </c>
      <c r="B33" s="41">
        <v>2</v>
      </c>
      <c r="C33" s="41">
        <v>48</v>
      </c>
      <c r="D33" s="41"/>
    </row>
    <row r="34" spans="1:4">
      <c r="A34" s="9" t="s">
        <v>83</v>
      </c>
      <c r="B34" s="41">
        <v>2</v>
      </c>
      <c r="C34" s="41">
        <v>43</v>
      </c>
      <c r="D34" s="41"/>
    </row>
    <row r="35" spans="1:4">
      <c r="A35" s="9" t="s">
        <v>68</v>
      </c>
      <c r="B35" s="41">
        <v>1</v>
      </c>
      <c r="C35" s="41">
        <v>44</v>
      </c>
      <c r="D35" s="41"/>
    </row>
    <row r="36" spans="1:4">
      <c r="A36" s="9" t="s">
        <v>67</v>
      </c>
      <c r="B36" s="41">
        <v>1</v>
      </c>
      <c r="C36" s="41">
        <v>40</v>
      </c>
      <c r="D36" s="41"/>
    </row>
    <row r="37" spans="1:4">
      <c r="A37" s="9" t="s">
        <v>82</v>
      </c>
      <c r="B37" s="41">
        <v>1</v>
      </c>
      <c r="C37" s="41">
        <v>17</v>
      </c>
      <c r="D37" s="41"/>
    </row>
    <row r="38" spans="1:4">
      <c r="A38" s="9" t="s">
        <v>60</v>
      </c>
      <c r="B38" s="41"/>
      <c r="C38" s="41"/>
      <c r="D38" s="41"/>
    </row>
    <row r="39" spans="1:4">
      <c r="A39" s="9" t="s">
        <v>63</v>
      </c>
      <c r="B39" s="41"/>
      <c r="C39" s="41"/>
      <c r="D39" s="41"/>
    </row>
    <row r="40" spans="1:4">
      <c r="A40" s="20" t="s">
        <v>54</v>
      </c>
      <c r="B40" s="41"/>
      <c r="C40" s="41"/>
      <c r="D40" s="41"/>
    </row>
    <row r="41" spans="1:4">
      <c r="A41" s="9" t="s">
        <v>80</v>
      </c>
      <c r="B41" s="41"/>
      <c r="C41" s="41"/>
      <c r="D41" s="41"/>
    </row>
    <row r="42" spans="1:4">
      <c r="D42" s="90" t="s">
        <v>409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44</v>
      </c>
      <c r="B1" s="152" t="s">
        <v>292</v>
      </c>
      <c r="C1" s="153" t="s">
        <v>46</v>
      </c>
      <c r="D1" s="154" t="s">
        <v>45</v>
      </c>
    </row>
    <row r="2" spans="1:4">
      <c r="A2" s="9" t="s">
        <v>320</v>
      </c>
      <c r="B2" s="94">
        <v>20</v>
      </c>
      <c r="C2" s="155">
        <v>25</v>
      </c>
      <c r="D2" s="41">
        <v>5</v>
      </c>
    </row>
    <row r="3" spans="1:4">
      <c r="A3" s="24" t="s">
        <v>315</v>
      </c>
      <c r="B3" s="157">
        <v>20</v>
      </c>
      <c r="C3" s="155"/>
      <c r="D3" s="41"/>
    </row>
    <row r="4" spans="1:4">
      <c r="A4" s="24" t="s">
        <v>337</v>
      </c>
      <c r="B4" s="157">
        <v>19</v>
      </c>
      <c r="C4" s="155">
        <v>15</v>
      </c>
      <c r="D4" s="41">
        <v>3</v>
      </c>
    </row>
    <row r="5" spans="1:4">
      <c r="A5" s="24" t="s">
        <v>75</v>
      </c>
      <c r="B5" s="157">
        <v>19</v>
      </c>
      <c r="C5" s="155">
        <v>15</v>
      </c>
      <c r="D5" s="41">
        <v>3</v>
      </c>
    </row>
    <row r="6" spans="1:4">
      <c r="A6" s="24" t="s">
        <v>312</v>
      </c>
      <c r="B6" s="157">
        <v>18</v>
      </c>
      <c r="C6" s="155"/>
      <c r="D6" s="41"/>
    </row>
    <row r="7" spans="1:4">
      <c r="A7" s="24" t="s">
        <v>79</v>
      </c>
      <c r="B7" s="157">
        <v>18</v>
      </c>
      <c r="C7" s="155"/>
      <c r="D7" s="41"/>
    </row>
    <row r="8" spans="1:4">
      <c r="A8" s="24" t="s">
        <v>77</v>
      </c>
      <c r="B8" s="157">
        <v>16</v>
      </c>
      <c r="C8" s="155">
        <v>122</v>
      </c>
      <c r="D8" s="41">
        <v>1</v>
      </c>
    </row>
    <row r="9" spans="1:4">
      <c r="A9" s="24" t="s">
        <v>317</v>
      </c>
      <c r="B9" s="157">
        <v>16</v>
      </c>
      <c r="C9" s="155">
        <v>20</v>
      </c>
      <c r="D9" s="41">
        <v>1</v>
      </c>
    </row>
    <row r="10" spans="1:4">
      <c r="A10" s="24" t="s">
        <v>91</v>
      </c>
      <c r="B10" s="157">
        <v>16</v>
      </c>
      <c r="C10" s="155">
        <v>15</v>
      </c>
      <c r="D10" s="41">
        <v>3</v>
      </c>
    </row>
    <row r="11" spans="1:4">
      <c r="A11" s="24" t="s">
        <v>55</v>
      </c>
      <c r="B11" s="157">
        <v>16</v>
      </c>
      <c r="C11" s="155"/>
      <c r="D11" s="41"/>
    </row>
    <row r="12" spans="1:4">
      <c r="A12" s="24" t="s">
        <v>59</v>
      </c>
      <c r="B12" s="157">
        <v>15</v>
      </c>
      <c r="C12" s="155">
        <v>5</v>
      </c>
      <c r="D12" s="41">
        <v>1</v>
      </c>
    </row>
    <row r="13" spans="1:4">
      <c r="A13" s="24" t="s">
        <v>366</v>
      </c>
      <c r="B13" s="157">
        <v>15</v>
      </c>
      <c r="C13" s="155">
        <v>5</v>
      </c>
      <c r="D13" s="41">
        <v>1</v>
      </c>
    </row>
    <row r="14" spans="1:4">
      <c r="A14" s="24" t="s">
        <v>349</v>
      </c>
      <c r="B14" s="157">
        <v>15</v>
      </c>
      <c r="C14" s="155">
        <v>5</v>
      </c>
      <c r="D14" s="41">
        <v>1</v>
      </c>
    </row>
    <row r="15" spans="1:4">
      <c r="A15" s="24" t="s">
        <v>314</v>
      </c>
      <c r="B15" s="157">
        <v>15</v>
      </c>
      <c r="C15" s="155"/>
      <c r="D15" s="41"/>
    </row>
    <row r="16" spans="1:4">
      <c r="A16" s="24" t="s">
        <v>69</v>
      </c>
      <c r="B16" s="157">
        <v>14</v>
      </c>
      <c r="C16" s="155">
        <v>33</v>
      </c>
      <c r="D16" s="41">
        <v>2</v>
      </c>
    </row>
    <row r="17" spans="1:4">
      <c r="A17" s="24" t="s">
        <v>65</v>
      </c>
      <c r="B17" s="157">
        <v>14</v>
      </c>
      <c r="C17" s="155">
        <v>10</v>
      </c>
      <c r="D17" s="41">
        <v>2</v>
      </c>
    </row>
    <row r="18" spans="1:4">
      <c r="A18" s="24" t="s">
        <v>61</v>
      </c>
      <c r="B18" s="157">
        <v>14</v>
      </c>
      <c r="C18" s="155"/>
      <c r="D18" s="41"/>
    </row>
    <row r="19" spans="1:4">
      <c r="A19" s="24" t="s">
        <v>68</v>
      </c>
      <c r="B19" s="157">
        <v>14</v>
      </c>
      <c r="C19" s="155"/>
      <c r="D19" s="41"/>
    </row>
    <row r="20" spans="1:4">
      <c r="A20" s="24" t="s">
        <v>64</v>
      </c>
      <c r="B20" s="157">
        <v>13</v>
      </c>
      <c r="C20" s="155">
        <v>2</v>
      </c>
      <c r="D20" s="41"/>
    </row>
    <row r="21" spans="1:4">
      <c r="A21" s="24" t="s">
        <v>70</v>
      </c>
      <c r="B21" s="157">
        <v>13</v>
      </c>
      <c r="C21" s="155"/>
      <c r="D21" s="41"/>
    </row>
    <row r="22" spans="1:4">
      <c r="A22" s="24" t="s">
        <v>71</v>
      </c>
      <c r="B22" s="157">
        <v>13</v>
      </c>
      <c r="C22" s="155"/>
      <c r="D22" s="41"/>
    </row>
    <row r="23" spans="1:4">
      <c r="A23" s="24" t="s">
        <v>279</v>
      </c>
      <c r="B23" s="157">
        <v>12</v>
      </c>
      <c r="C23" s="155">
        <v>13</v>
      </c>
      <c r="D23" s="41">
        <v>2</v>
      </c>
    </row>
    <row r="24" spans="1:4">
      <c r="A24" s="24" t="s">
        <v>319</v>
      </c>
      <c r="B24" s="157">
        <v>12</v>
      </c>
      <c r="C24" s="155">
        <v>10</v>
      </c>
      <c r="D24" s="41">
        <v>2</v>
      </c>
    </row>
    <row r="25" spans="1:4">
      <c r="A25" s="24" t="s">
        <v>76</v>
      </c>
      <c r="B25" s="157">
        <v>12</v>
      </c>
      <c r="C25" s="155">
        <v>5</v>
      </c>
      <c r="D25" s="41">
        <v>1</v>
      </c>
    </row>
    <row r="26" spans="1:4">
      <c r="A26" s="24" t="s">
        <v>83</v>
      </c>
      <c r="B26" s="157">
        <v>11</v>
      </c>
      <c r="C26" s="155"/>
      <c r="D26" s="41"/>
    </row>
    <row r="27" spans="1:4">
      <c r="A27" s="24" t="s">
        <v>84</v>
      </c>
      <c r="B27" s="157">
        <v>10</v>
      </c>
      <c r="C27" s="155">
        <v>15</v>
      </c>
      <c r="D27" s="41">
        <v>3</v>
      </c>
    </row>
    <row r="28" spans="1:4">
      <c r="A28" s="24" t="s">
        <v>73</v>
      </c>
      <c r="B28" s="157">
        <v>10</v>
      </c>
      <c r="C28" s="155">
        <v>10</v>
      </c>
      <c r="D28" s="41">
        <v>2</v>
      </c>
    </row>
    <row r="29" spans="1:4">
      <c r="A29" s="24" t="s">
        <v>58</v>
      </c>
      <c r="B29" s="157">
        <v>10</v>
      </c>
      <c r="C29" s="155">
        <v>5</v>
      </c>
      <c r="D29" s="41">
        <v>1</v>
      </c>
    </row>
    <row r="30" spans="1:4">
      <c r="A30" s="24" t="s">
        <v>88</v>
      </c>
      <c r="B30" s="157">
        <v>10</v>
      </c>
      <c r="C30" s="155"/>
      <c r="D30" s="41"/>
    </row>
    <row r="31" spans="1:4">
      <c r="A31" s="24" t="s">
        <v>90</v>
      </c>
      <c r="B31" s="157">
        <v>10</v>
      </c>
      <c r="C31" s="155"/>
      <c r="D31" s="41"/>
    </row>
    <row r="32" spans="1:4">
      <c r="A32" s="24" t="s">
        <v>81</v>
      </c>
      <c r="B32" s="157">
        <v>9</v>
      </c>
      <c r="C32" s="155"/>
      <c r="D32" s="41"/>
    </row>
    <row r="33" spans="1:4">
      <c r="A33" s="24" t="s">
        <v>66</v>
      </c>
      <c r="B33" s="157">
        <v>8</v>
      </c>
      <c r="C33" s="155"/>
      <c r="D33" s="41"/>
    </row>
    <row r="34" spans="1:4">
      <c r="A34" s="24" t="s">
        <v>82</v>
      </c>
      <c r="B34" s="157">
        <v>7</v>
      </c>
      <c r="C34" s="155"/>
      <c r="D34" s="41"/>
    </row>
    <row r="35" spans="1:4">
      <c r="A35" s="24" t="s">
        <v>72</v>
      </c>
      <c r="B35" s="157">
        <v>6</v>
      </c>
      <c r="C35" s="155"/>
      <c r="D35" s="41"/>
    </row>
    <row r="36" spans="1:4">
      <c r="A36" s="24" t="s">
        <v>62</v>
      </c>
      <c r="B36" s="157">
        <v>4</v>
      </c>
      <c r="C36" s="155"/>
      <c r="D36" s="41"/>
    </row>
    <row r="37" spans="1:4">
      <c r="A37" s="150" t="s">
        <v>410</v>
      </c>
      <c r="B37" s="157">
        <v>3</v>
      </c>
      <c r="C37" s="155"/>
      <c r="D37" s="41"/>
    </row>
    <row r="38" spans="1:4">
      <c r="A38" s="150" t="s">
        <v>412</v>
      </c>
      <c r="B38" s="157">
        <v>3</v>
      </c>
      <c r="C38" s="155"/>
      <c r="D38" s="41"/>
    </row>
    <row r="39" spans="1:4">
      <c r="A39" s="24" t="s">
        <v>80</v>
      </c>
      <c r="B39" s="157">
        <v>3</v>
      </c>
      <c r="C39" s="155"/>
      <c r="D39" s="41"/>
    </row>
    <row r="40" spans="1:4">
      <c r="A40" s="150" t="s">
        <v>417</v>
      </c>
      <c r="B40" s="157">
        <v>2</v>
      </c>
      <c r="C40" s="155">
        <v>5</v>
      </c>
      <c r="D40" s="41"/>
    </row>
    <row r="41" spans="1:4">
      <c r="A41" s="24" t="s">
        <v>63</v>
      </c>
      <c r="B41" s="157">
        <v>2</v>
      </c>
      <c r="C41" s="155"/>
      <c r="D41" s="41"/>
    </row>
    <row r="42" spans="1:4">
      <c r="A42" s="24" t="s">
        <v>60</v>
      </c>
      <c r="B42" s="157">
        <v>1</v>
      </c>
      <c r="C42" s="155">
        <v>5</v>
      </c>
      <c r="D42" s="41"/>
    </row>
    <row r="43" spans="1:4">
      <c r="A43" s="150" t="s">
        <v>422</v>
      </c>
      <c r="B43" s="157">
        <v>1</v>
      </c>
      <c r="C43" s="155">
        <v>2</v>
      </c>
      <c r="D43" s="41"/>
    </row>
    <row r="44" spans="1:4">
      <c r="A44" s="150" t="s">
        <v>411</v>
      </c>
      <c r="B44" s="157">
        <v>1</v>
      </c>
      <c r="C44" s="155"/>
      <c r="D44" s="41"/>
    </row>
    <row r="45" spans="1:4">
      <c r="A45" s="150" t="s">
        <v>388</v>
      </c>
      <c r="B45" s="157">
        <v>1</v>
      </c>
      <c r="C45" s="155"/>
      <c r="D45" s="41"/>
    </row>
    <row r="46" spans="1:4">
      <c r="A46" s="150" t="s">
        <v>387</v>
      </c>
      <c r="B46" s="157">
        <v>1</v>
      </c>
      <c r="C46" s="155"/>
      <c r="D46" s="41"/>
    </row>
    <row r="47" spans="1:4">
      <c r="A47" s="24" t="s">
        <v>67</v>
      </c>
      <c r="B47" s="157">
        <v>1</v>
      </c>
      <c r="C47" s="155"/>
      <c r="D47" s="41"/>
    </row>
    <row r="48" spans="1:4">
      <c r="A48" s="150" t="s">
        <v>426</v>
      </c>
      <c r="B48" s="157">
        <v>1</v>
      </c>
      <c r="C48" s="155"/>
      <c r="D48" s="41"/>
    </row>
    <row r="49" spans="1:4">
      <c r="A49" s="150" t="s">
        <v>421</v>
      </c>
      <c r="B49" s="157">
        <v>1</v>
      </c>
      <c r="C49" s="155"/>
      <c r="D49" s="41"/>
    </row>
    <row r="50" spans="1:4">
      <c r="A50" s="150" t="s">
        <v>427</v>
      </c>
      <c r="B50" s="157">
        <v>1</v>
      </c>
      <c r="C50" s="155"/>
      <c r="D50" s="41"/>
    </row>
    <row r="51" spans="1:4">
      <c r="A51" s="150" t="s">
        <v>325</v>
      </c>
      <c r="B51" s="157"/>
      <c r="C51" s="155"/>
      <c r="D51" s="41"/>
    </row>
    <row r="52" spans="1:4">
      <c r="A52" s="151" t="s">
        <v>54</v>
      </c>
      <c r="B52" s="157"/>
      <c r="C52" s="155"/>
      <c r="D52" s="41"/>
    </row>
    <row r="53" spans="1:4">
      <c r="B53" s="156" t="s">
        <v>360</v>
      </c>
      <c r="C53" s="155">
        <f>SUM(C2:C52)</f>
        <v>342</v>
      </c>
      <c r="D53" s="41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49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443</v>
      </c>
      <c r="B2" s="189" t="s">
        <v>100</v>
      </c>
      <c r="C2" s="41">
        <v>25</v>
      </c>
      <c r="D2" s="41">
        <v>6</v>
      </c>
      <c r="E2" s="41"/>
      <c r="F2" s="41">
        <v>19</v>
      </c>
      <c r="G2" s="41">
        <v>5</v>
      </c>
      <c r="H2" s="41">
        <v>1</v>
      </c>
      <c r="I2" s="41"/>
      <c r="J2" s="41"/>
      <c r="K2" s="41"/>
      <c r="L2" s="41">
        <v>4</v>
      </c>
      <c r="M2" s="41"/>
      <c r="N2" s="41">
        <v>17</v>
      </c>
      <c r="O2" s="41">
        <v>6</v>
      </c>
      <c r="P2" s="41"/>
      <c r="Q2" s="41"/>
    </row>
    <row r="3" spans="1:17">
      <c r="A3" s="189" t="s">
        <v>445</v>
      </c>
      <c r="B3" s="189" t="s">
        <v>100</v>
      </c>
      <c r="C3" s="41">
        <v>17</v>
      </c>
      <c r="D3" s="41">
        <v>3</v>
      </c>
      <c r="E3" s="41"/>
      <c r="F3" s="41">
        <v>14</v>
      </c>
      <c r="G3" s="41"/>
      <c r="H3" s="41"/>
      <c r="I3" s="41"/>
      <c r="J3" s="41"/>
      <c r="K3" s="41"/>
      <c r="L3" s="41"/>
      <c r="M3" s="41"/>
      <c r="N3" s="41">
        <v>14</v>
      </c>
      <c r="O3" s="41">
        <v>1</v>
      </c>
      <c r="P3" s="41"/>
      <c r="Q3" s="41"/>
    </row>
    <row r="4" spans="1:17">
      <c r="A4" s="189" t="s">
        <v>446</v>
      </c>
      <c r="B4" s="189" t="s">
        <v>100</v>
      </c>
      <c r="C4" s="41">
        <v>15</v>
      </c>
      <c r="D4" s="41">
        <v>3</v>
      </c>
      <c r="E4" s="41"/>
      <c r="F4" s="41">
        <v>12</v>
      </c>
      <c r="G4" s="41"/>
      <c r="H4" s="41"/>
      <c r="I4" s="41"/>
      <c r="J4" s="41"/>
      <c r="K4" s="41"/>
      <c r="L4" s="41">
        <v>1</v>
      </c>
      <c r="M4" s="41"/>
      <c r="N4" s="41">
        <v>12</v>
      </c>
      <c r="O4" s="41">
        <v>3</v>
      </c>
      <c r="P4" s="41"/>
      <c r="Q4" s="41"/>
    </row>
    <row r="5" spans="1:17">
      <c r="A5" s="189" t="s">
        <v>470</v>
      </c>
      <c r="B5" s="189" t="s">
        <v>100</v>
      </c>
      <c r="C5" s="41">
        <v>8</v>
      </c>
      <c r="D5" s="41">
        <v>4</v>
      </c>
      <c r="E5" s="41"/>
      <c r="F5" s="41">
        <v>5</v>
      </c>
      <c r="G5" s="41"/>
      <c r="H5" s="41"/>
      <c r="I5" s="41"/>
      <c r="J5" s="41"/>
      <c r="K5" s="41"/>
      <c r="L5" s="41"/>
      <c r="M5" s="41"/>
      <c r="N5" s="41">
        <v>4</v>
      </c>
      <c r="O5" s="41">
        <v>2</v>
      </c>
      <c r="P5" s="41"/>
      <c r="Q5" s="41"/>
    </row>
    <row r="6" spans="1:17">
      <c r="A6" s="189" t="s">
        <v>442</v>
      </c>
      <c r="B6" s="189" t="s">
        <v>92</v>
      </c>
      <c r="C6" s="41">
        <v>12</v>
      </c>
      <c r="D6" s="41">
        <v>4</v>
      </c>
      <c r="E6" s="41"/>
      <c r="F6" s="41">
        <v>8</v>
      </c>
      <c r="G6" s="41"/>
      <c r="H6" s="41"/>
      <c r="I6" s="41"/>
      <c r="J6" s="41"/>
      <c r="K6" s="41"/>
      <c r="L6" s="41">
        <v>1</v>
      </c>
      <c r="M6" s="41"/>
      <c r="N6" s="41">
        <v>7</v>
      </c>
      <c r="O6" s="41">
        <v>3</v>
      </c>
      <c r="P6" s="41"/>
      <c r="Q6" s="41"/>
    </row>
    <row r="7" spans="1:17">
      <c r="A7" s="189" t="s">
        <v>444</v>
      </c>
      <c r="B7" s="189" t="s">
        <v>92</v>
      </c>
      <c r="C7" s="41">
        <v>24</v>
      </c>
      <c r="D7" s="41">
        <v>5</v>
      </c>
      <c r="E7" s="41"/>
      <c r="F7" s="41">
        <v>19</v>
      </c>
      <c r="G7" s="41"/>
      <c r="H7" s="41"/>
      <c r="I7" s="41"/>
      <c r="J7" s="41"/>
      <c r="K7" s="41"/>
      <c r="L7" s="41">
        <v>1</v>
      </c>
      <c r="M7" s="41"/>
      <c r="N7" s="41">
        <v>17</v>
      </c>
      <c r="O7" s="41">
        <v>5</v>
      </c>
      <c r="P7" s="41"/>
      <c r="Q7" s="41"/>
    </row>
    <row r="8" spans="1:17">
      <c r="A8" s="189" t="s">
        <v>469</v>
      </c>
      <c r="B8" s="189" t="s">
        <v>92</v>
      </c>
      <c r="C8" s="41">
        <v>21</v>
      </c>
      <c r="D8" s="41">
        <v>6</v>
      </c>
      <c r="E8" s="41"/>
      <c r="F8" s="41">
        <v>15</v>
      </c>
      <c r="G8" s="41"/>
      <c r="H8" s="41"/>
      <c r="I8" s="41"/>
      <c r="J8" s="41"/>
      <c r="K8" s="41"/>
      <c r="L8" s="41">
        <v>2</v>
      </c>
      <c r="M8" s="41"/>
      <c r="N8" s="41">
        <v>16</v>
      </c>
      <c r="O8" s="41">
        <v>3</v>
      </c>
      <c r="P8" s="41"/>
      <c r="Q8" s="41"/>
    </row>
    <row r="9" spans="1:17">
      <c r="A9" s="200" t="s">
        <v>581</v>
      </c>
      <c r="B9" s="200" t="s">
        <v>92</v>
      </c>
      <c r="C9" s="41">
        <v>1</v>
      </c>
      <c r="D9" s="41"/>
      <c r="E9" s="41"/>
      <c r="F9" s="41">
        <v>1</v>
      </c>
      <c r="G9" s="41"/>
      <c r="H9" s="41"/>
      <c r="I9" s="41"/>
      <c r="J9" s="41"/>
      <c r="K9" s="41"/>
      <c r="L9" s="41"/>
      <c r="M9" s="41"/>
      <c r="N9" s="41">
        <v>1</v>
      </c>
      <c r="O9" s="41"/>
      <c r="P9" s="41"/>
      <c r="Q9" s="41"/>
    </row>
    <row r="10" spans="1:17">
      <c r="A10" s="200" t="s">
        <v>554</v>
      </c>
      <c r="B10" s="200" t="s">
        <v>92</v>
      </c>
      <c r="C10" s="41">
        <v>1</v>
      </c>
      <c r="D10" s="41"/>
      <c r="E10" s="41"/>
      <c r="F10" s="41">
        <v>1</v>
      </c>
      <c r="G10" s="41"/>
      <c r="H10" s="41"/>
      <c r="I10" s="41"/>
      <c r="J10" s="41"/>
      <c r="K10" s="41"/>
      <c r="L10" s="41"/>
      <c r="M10" s="41"/>
      <c r="N10" s="41">
        <v>1</v>
      </c>
      <c r="O10" s="41"/>
      <c r="P10" s="41"/>
      <c r="Q10" s="41"/>
    </row>
    <row r="11" spans="1:17">
      <c r="A11" s="189" t="s">
        <v>447</v>
      </c>
      <c r="B11" s="189" t="s">
        <v>99</v>
      </c>
      <c r="C11" s="41">
        <v>2</v>
      </c>
      <c r="D11" s="41">
        <v>1</v>
      </c>
      <c r="E11" s="41"/>
      <c r="F11" s="41">
        <v>1</v>
      </c>
      <c r="G11" s="41"/>
      <c r="H11" s="41"/>
      <c r="I11" s="41"/>
      <c r="J11" s="41"/>
      <c r="K11" s="41"/>
      <c r="L11" s="41"/>
      <c r="M11" s="41"/>
      <c r="N11" s="41">
        <v>1</v>
      </c>
      <c r="O11" s="41">
        <v>1</v>
      </c>
      <c r="P11" s="41"/>
      <c r="Q11" s="41"/>
    </row>
    <row r="12" spans="1:17">
      <c r="A12" s="189" t="s">
        <v>471</v>
      </c>
      <c r="B12" s="189" t="s">
        <v>99</v>
      </c>
      <c r="C12" s="41">
        <v>29</v>
      </c>
      <c r="D12" s="41">
        <v>7</v>
      </c>
      <c r="E12" s="41"/>
      <c r="F12" s="41">
        <v>22</v>
      </c>
      <c r="G12" s="41">
        <v>5</v>
      </c>
      <c r="H12" s="41">
        <v>1</v>
      </c>
      <c r="I12" s="41"/>
      <c r="J12" s="41"/>
      <c r="K12" s="41"/>
      <c r="L12" s="41">
        <v>2</v>
      </c>
      <c r="M12" s="41"/>
      <c r="N12" s="41">
        <v>21</v>
      </c>
      <c r="O12" s="41">
        <v>6</v>
      </c>
      <c r="P12" s="41"/>
      <c r="Q12" s="41"/>
    </row>
    <row r="13" spans="1:17">
      <c r="A13" s="200" t="s">
        <v>576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200" t="s">
        <v>584</v>
      </c>
      <c r="B14" s="200" t="s">
        <v>99</v>
      </c>
      <c r="C14" s="41">
        <v>2</v>
      </c>
      <c r="D14" s="41">
        <v>1</v>
      </c>
      <c r="E14" s="41"/>
      <c r="F14" s="41">
        <v>1</v>
      </c>
      <c r="G14" s="41"/>
      <c r="H14" s="41"/>
      <c r="I14" s="41"/>
      <c r="J14" s="41"/>
      <c r="K14" s="41"/>
      <c r="L14" s="41"/>
      <c r="M14" s="41"/>
      <c r="N14" s="41">
        <v>2</v>
      </c>
      <c r="O14" s="41"/>
      <c r="P14" s="41"/>
      <c r="Q14" s="41"/>
    </row>
    <row r="15" spans="1:17">
      <c r="A15" s="189" t="s">
        <v>448</v>
      </c>
      <c r="B15" s="189" t="s">
        <v>99</v>
      </c>
      <c r="C15" s="41">
        <v>23</v>
      </c>
      <c r="D15" s="41">
        <v>5</v>
      </c>
      <c r="E15" s="41"/>
      <c r="F15" s="41">
        <v>18</v>
      </c>
      <c r="G15" s="41">
        <v>10</v>
      </c>
      <c r="H15" s="41">
        <v>2</v>
      </c>
      <c r="I15" s="41"/>
      <c r="J15" s="41"/>
      <c r="K15" s="41"/>
      <c r="L15" s="41"/>
      <c r="M15" s="41"/>
      <c r="N15" s="41">
        <v>16</v>
      </c>
      <c r="O15" s="41">
        <v>5</v>
      </c>
      <c r="P15" s="41"/>
      <c r="Q15" s="41"/>
    </row>
    <row r="16" spans="1:17">
      <c r="A16" s="200" t="s">
        <v>535</v>
      </c>
      <c r="B16" s="200" t="s">
        <v>99</v>
      </c>
      <c r="C16" s="41">
        <v>1</v>
      </c>
      <c r="D16" s="41"/>
      <c r="E16" s="41"/>
      <c r="F16" s="41">
        <v>1</v>
      </c>
      <c r="G16" s="41"/>
      <c r="H16" s="41"/>
      <c r="I16" s="41"/>
      <c r="J16" s="41"/>
      <c r="K16" s="41"/>
      <c r="L16" s="41"/>
      <c r="M16" s="41"/>
      <c r="N16" s="41">
        <v>1</v>
      </c>
      <c r="O16" s="41"/>
      <c r="P16" s="41"/>
      <c r="Q16" s="41"/>
    </row>
    <row r="17" spans="1:17">
      <c r="A17" s="200" t="s">
        <v>586</v>
      </c>
      <c r="B17" s="200" t="s">
        <v>487</v>
      </c>
      <c r="C17" s="41">
        <v>2</v>
      </c>
      <c r="D17" s="41">
        <v>1</v>
      </c>
      <c r="E17" s="41"/>
      <c r="F17" s="41">
        <v>1</v>
      </c>
      <c r="G17" s="41"/>
      <c r="H17" s="41"/>
      <c r="I17" s="41"/>
      <c r="J17" s="41"/>
      <c r="K17" s="41"/>
      <c r="L17" s="41"/>
      <c r="M17" s="41"/>
      <c r="N17" s="41">
        <v>2</v>
      </c>
      <c r="O17" s="41"/>
      <c r="P17" s="41"/>
      <c r="Q17" s="41"/>
    </row>
    <row r="18" spans="1:17">
      <c r="A18" s="189" t="s">
        <v>473</v>
      </c>
      <c r="B18" s="189" t="s">
        <v>487</v>
      </c>
      <c r="C18" s="41">
        <v>10</v>
      </c>
      <c r="D18" s="41">
        <v>4</v>
      </c>
      <c r="E18" s="41"/>
      <c r="F18" s="41">
        <v>6</v>
      </c>
      <c r="G18" s="41"/>
      <c r="H18" s="41"/>
      <c r="I18" s="41"/>
      <c r="J18" s="41"/>
      <c r="K18" s="41"/>
      <c r="L18" s="41">
        <v>1</v>
      </c>
      <c r="M18" s="41"/>
      <c r="N18" s="41">
        <v>6</v>
      </c>
      <c r="O18" s="41">
        <v>2</v>
      </c>
      <c r="P18" s="41"/>
      <c r="Q18" s="41"/>
    </row>
    <row r="19" spans="1:17">
      <c r="A19" s="189" t="s">
        <v>451</v>
      </c>
      <c r="B19" s="189" t="s">
        <v>487</v>
      </c>
      <c r="C19" s="41">
        <v>22</v>
      </c>
      <c r="D19" s="41">
        <v>5</v>
      </c>
      <c r="E19" s="41"/>
      <c r="F19" s="41">
        <v>16</v>
      </c>
      <c r="G19" s="41">
        <v>10</v>
      </c>
      <c r="H19" s="41">
        <v>2</v>
      </c>
      <c r="I19" s="41"/>
      <c r="J19" s="41"/>
      <c r="K19" s="41"/>
      <c r="L19" s="41"/>
      <c r="M19" s="41"/>
      <c r="N19" s="41">
        <v>17</v>
      </c>
      <c r="O19" s="41">
        <v>3</v>
      </c>
      <c r="P19" s="41"/>
      <c r="Q19" s="41"/>
    </row>
    <row r="20" spans="1:17">
      <c r="A20" s="189" t="s">
        <v>570</v>
      </c>
      <c r="B20" s="189" t="s">
        <v>488</v>
      </c>
      <c r="C20" s="41">
        <v>6</v>
      </c>
      <c r="D20" s="41">
        <v>1</v>
      </c>
      <c r="E20" s="41"/>
      <c r="F20" s="41">
        <v>5</v>
      </c>
      <c r="G20" s="41"/>
      <c r="H20" s="41"/>
      <c r="I20" s="41"/>
      <c r="J20" s="41"/>
      <c r="K20" s="41"/>
      <c r="L20" s="41"/>
      <c r="M20" s="41"/>
      <c r="N20" s="41">
        <v>6</v>
      </c>
      <c r="O20" s="41"/>
      <c r="P20" s="41"/>
      <c r="Q20" s="41"/>
    </row>
    <row r="21" spans="1:17">
      <c r="A21" s="189" t="s">
        <v>472</v>
      </c>
      <c r="B21" s="189" t="s">
        <v>488</v>
      </c>
      <c r="C21" s="41">
        <v>27</v>
      </c>
      <c r="D21" s="41">
        <v>5</v>
      </c>
      <c r="E21" s="41"/>
      <c r="F21" s="41">
        <v>22</v>
      </c>
      <c r="G21" s="41">
        <v>15</v>
      </c>
      <c r="H21" s="41">
        <v>3</v>
      </c>
      <c r="I21" s="41"/>
      <c r="J21" s="41"/>
      <c r="K21" s="41"/>
      <c r="L21" s="41">
        <v>2</v>
      </c>
      <c r="M21" s="41"/>
      <c r="N21" s="41">
        <v>20</v>
      </c>
      <c r="O21" s="41">
        <v>6</v>
      </c>
      <c r="P21" s="41"/>
      <c r="Q21" s="41"/>
    </row>
    <row r="22" spans="1:17">
      <c r="A22" s="189" t="s">
        <v>449</v>
      </c>
      <c r="B22" s="189" t="s">
        <v>488</v>
      </c>
      <c r="C22" s="41">
        <v>18</v>
      </c>
      <c r="D22" s="41">
        <v>6</v>
      </c>
      <c r="E22" s="41"/>
      <c r="F22" s="41">
        <v>12</v>
      </c>
      <c r="G22" s="41">
        <v>10</v>
      </c>
      <c r="H22" s="41">
        <v>2</v>
      </c>
      <c r="I22" s="41"/>
      <c r="J22" s="41"/>
      <c r="K22" s="41"/>
      <c r="L22" s="41"/>
      <c r="M22" s="41"/>
      <c r="N22" s="41">
        <v>10</v>
      </c>
      <c r="O22" s="41">
        <v>6</v>
      </c>
      <c r="P22" s="41" t="s">
        <v>595</v>
      </c>
      <c r="Q22" s="2"/>
    </row>
    <row r="23" spans="1:17">
      <c r="A23" s="189" t="s">
        <v>450</v>
      </c>
      <c r="B23" s="189" t="s">
        <v>488</v>
      </c>
      <c r="C23" s="41">
        <v>16</v>
      </c>
      <c r="D23" s="41">
        <v>3</v>
      </c>
      <c r="E23" s="41"/>
      <c r="F23" s="41">
        <v>13</v>
      </c>
      <c r="G23" s="41"/>
      <c r="H23" s="41"/>
      <c r="I23" s="41"/>
      <c r="J23" s="41"/>
      <c r="K23" s="41"/>
      <c r="L23" s="41">
        <v>2</v>
      </c>
      <c r="M23" s="41"/>
      <c r="N23" s="41">
        <v>11</v>
      </c>
      <c r="O23" s="41">
        <v>5</v>
      </c>
      <c r="P23" s="41"/>
      <c r="Q23" s="41"/>
    </row>
    <row r="24" spans="1:17">
      <c r="A24" s="200" t="s">
        <v>577</v>
      </c>
      <c r="B24" s="200" t="s">
        <v>488</v>
      </c>
      <c r="C24" s="41">
        <v>2</v>
      </c>
      <c r="D24" s="41">
        <v>1</v>
      </c>
      <c r="E24" s="41"/>
      <c r="F24" s="41">
        <v>1</v>
      </c>
      <c r="G24" s="41"/>
      <c r="H24" s="41"/>
      <c r="I24" s="41"/>
      <c r="J24" s="41"/>
      <c r="K24" s="41"/>
      <c r="L24" s="41">
        <v>1</v>
      </c>
      <c r="M24" s="41"/>
      <c r="N24" s="41">
        <v>2</v>
      </c>
      <c r="O24" s="41"/>
      <c r="P24" s="41"/>
      <c r="Q24" s="41"/>
    </row>
    <row r="25" spans="1:17">
      <c r="A25" s="200" t="s">
        <v>592</v>
      </c>
      <c r="B25" s="200" t="s">
        <v>488</v>
      </c>
      <c r="C25" s="41">
        <v>1</v>
      </c>
      <c r="D25" s="41"/>
      <c r="E25" s="41"/>
      <c r="F25" s="41">
        <v>1</v>
      </c>
      <c r="G25" s="41"/>
      <c r="H25" s="41"/>
      <c r="I25" s="41"/>
      <c r="J25" s="41"/>
      <c r="K25" s="41"/>
      <c r="L25" s="41"/>
      <c r="M25" s="41"/>
      <c r="N25" s="41">
        <v>1</v>
      </c>
      <c r="O25" s="41"/>
      <c r="P25" s="41"/>
      <c r="Q25" s="41"/>
    </row>
    <row r="26" spans="1:17">
      <c r="A26" s="200" t="s">
        <v>571</v>
      </c>
      <c r="B26" s="200" t="s">
        <v>488</v>
      </c>
      <c r="C26" s="41">
        <v>2</v>
      </c>
      <c r="D26" s="41">
        <v>1</v>
      </c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>
        <v>2</v>
      </c>
      <c r="O26" s="41"/>
      <c r="P26" s="41"/>
      <c r="Q26" s="41"/>
    </row>
    <row r="27" spans="1:17">
      <c r="A27" s="200" t="s">
        <v>582</v>
      </c>
      <c r="B27" s="200" t="s">
        <v>488</v>
      </c>
      <c r="C27" s="41">
        <v>1</v>
      </c>
      <c r="D27" s="41"/>
      <c r="E27" s="41"/>
      <c r="F27" s="41">
        <v>1</v>
      </c>
      <c r="G27" s="41"/>
      <c r="H27" s="41"/>
      <c r="I27" s="41"/>
      <c r="J27" s="41"/>
      <c r="K27" s="41"/>
      <c r="L27" s="41"/>
      <c r="M27" s="41"/>
      <c r="N27" s="41">
        <v>1</v>
      </c>
      <c r="O27" s="41"/>
      <c r="P27" s="41"/>
      <c r="Q27" s="41"/>
    </row>
    <row r="28" spans="1:17">
      <c r="A28" s="189" t="s">
        <v>452</v>
      </c>
      <c r="B28" s="189" t="s">
        <v>481</v>
      </c>
      <c r="C28" s="41">
        <v>19</v>
      </c>
      <c r="D28" s="41">
        <v>3</v>
      </c>
      <c r="E28" s="41"/>
      <c r="F28" s="41">
        <v>16</v>
      </c>
      <c r="G28" s="41"/>
      <c r="H28" s="41"/>
      <c r="I28" s="41"/>
      <c r="J28" s="41"/>
      <c r="K28" s="41"/>
      <c r="L28" s="41">
        <v>2</v>
      </c>
      <c r="M28" s="41"/>
      <c r="N28" s="41">
        <v>17</v>
      </c>
      <c r="O28" s="41">
        <v>2</v>
      </c>
      <c r="P28" s="41"/>
      <c r="Q28" s="41" t="s">
        <v>524</v>
      </c>
    </row>
    <row r="29" spans="1:17">
      <c r="A29" s="189" t="s">
        <v>453</v>
      </c>
      <c r="B29" s="189" t="s">
        <v>481</v>
      </c>
      <c r="C29" s="41">
        <v>23</v>
      </c>
      <c r="D29" s="41">
        <v>4</v>
      </c>
      <c r="E29" s="41"/>
      <c r="F29" s="41">
        <v>19</v>
      </c>
      <c r="G29" s="41">
        <v>10</v>
      </c>
      <c r="H29" s="41">
        <v>2</v>
      </c>
      <c r="I29" s="41"/>
      <c r="J29" s="41"/>
      <c r="K29" s="41"/>
      <c r="L29" s="41">
        <v>1</v>
      </c>
      <c r="M29" s="41"/>
      <c r="N29" s="41">
        <v>18</v>
      </c>
      <c r="O29" s="41">
        <v>4</v>
      </c>
      <c r="P29" s="41"/>
      <c r="Q29" s="41"/>
    </row>
    <row r="30" spans="1:17">
      <c r="A30" s="189" t="s">
        <v>454</v>
      </c>
      <c r="B30" s="189" t="s">
        <v>481</v>
      </c>
      <c r="C30" s="41">
        <v>5</v>
      </c>
      <c r="D30" s="41">
        <v>2</v>
      </c>
      <c r="E30" s="41"/>
      <c r="F30" s="41">
        <v>3</v>
      </c>
      <c r="G30" s="41">
        <v>15</v>
      </c>
      <c r="H30" s="41">
        <v>3</v>
      </c>
      <c r="I30" s="41"/>
      <c r="J30" s="41"/>
      <c r="K30" s="41"/>
      <c r="L30" s="41"/>
      <c r="M30" s="41"/>
      <c r="N30" s="41">
        <v>3</v>
      </c>
      <c r="O30" s="41"/>
      <c r="P30" s="41"/>
      <c r="Q30" s="41"/>
    </row>
    <row r="31" spans="1:17">
      <c r="A31" s="200" t="s">
        <v>565</v>
      </c>
      <c r="B31" s="200" t="s">
        <v>481</v>
      </c>
      <c r="C31" s="41">
        <v>2</v>
      </c>
      <c r="D31" s="41"/>
      <c r="E31" s="41"/>
      <c r="F31" s="41">
        <v>2</v>
      </c>
      <c r="G31" s="41"/>
      <c r="H31" s="41"/>
      <c r="I31" s="41"/>
      <c r="J31" s="41"/>
      <c r="K31" s="41"/>
      <c r="L31" s="41"/>
      <c r="M31" s="41"/>
      <c r="N31" s="41">
        <v>1</v>
      </c>
      <c r="O31" s="41">
        <v>1</v>
      </c>
      <c r="P31" s="41"/>
      <c r="Q31" s="41"/>
    </row>
    <row r="32" spans="1:17">
      <c r="A32" s="200" t="s">
        <v>588</v>
      </c>
      <c r="B32" s="200" t="s">
        <v>481</v>
      </c>
      <c r="C32" s="41">
        <v>1</v>
      </c>
      <c r="D32" s="41">
        <v>1</v>
      </c>
      <c r="E32" s="41"/>
      <c r="F32" s="41"/>
      <c r="G32" s="41"/>
      <c r="H32" s="41"/>
      <c r="I32" s="41"/>
      <c r="J32" s="41"/>
      <c r="K32" s="41"/>
      <c r="L32" s="41"/>
      <c r="M32" s="41"/>
      <c r="N32" s="41">
        <v>1</v>
      </c>
      <c r="O32" s="41"/>
      <c r="P32" s="41"/>
      <c r="Q32" s="41"/>
    </row>
    <row r="33" spans="1:17">
      <c r="A33" s="200" t="s">
        <v>572</v>
      </c>
      <c r="B33" s="200" t="s">
        <v>481</v>
      </c>
      <c r="C33" s="41">
        <v>4</v>
      </c>
      <c r="D33" s="41">
        <v>1</v>
      </c>
      <c r="E33" s="41"/>
      <c r="F33" s="41">
        <v>3</v>
      </c>
      <c r="G33" s="41"/>
      <c r="H33" s="41"/>
      <c r="I33" s="41"/>
      <c r="J33" s="41"/>
      <c r="K33" s="41"/>
      <c r="L33" s="41"/>
      <c r="M33" s="41"/>
      <c r="N33" s="41">
        <v>4</v>
      </c>
      <c r="O33" s="41"/>
      <c r="P33" s="41"/>
      <c r="Q33" s="41"/>
    </row>
    <row r="34" spans="1:17">
      <c r="A34" s="189" t="s">
        <v>474</v>
      </c>
      <c r="B34" s="189" t="s">
        <v>481</v>
      </c>
      <c r="C34" s="41">
        <v>15</v>
      </c>
      <c r="D34" s="41">
        <v>4</v>
      </c>
      <c r="E34" s="41"/>
      <c r="F34" s="41">
        <v>11</v>
      </c>
      <c r="G34" s="41">
        <v>5</v>
      </c>
      <c r="H34" s="41">
        <v>1</v>
      </c>
      <c r="I34" s="41"/>
      <c r="J34" s="41"/>
      <c r="K34" s="41"/>
      <c r="L34" s="41"/>
      <c r="M34" s="41"/>
      <c r="N34" s="41">
        <v>8</v>
      </c>
      <c r="O34" s="41">
        <v>5</v>
      </c>
      <c r="P34" s="41"/>
      <c r="Q34" s="41"/>
    </row>
    <row r="35" spans="1:17">
      <c r="A35" s="200" t="s">
        <v>536</v>
      </c>
      <c r="B35" s="200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189" t="s">
        <v>489</v>
      </c>
      <c r="C36" s="41">
        <v>18</v>
      </c>
      <c r="D36" s="41">
        <v>3</v>
      </c>
      <c r="E36" s="41"/>
      <c r="F36" s="41">
        <v>15</v>
      </c>
      <c r="G36" s="41">
        <v>5</v>
      </c>
      <c r="H36" s="41">
        <v>1</v>
      </c>
      <c r="I36" s="41"/>
      <c r="J36" s="41"/>
      <c r="K36" s="41"/>
      <c r="L36" s="41">
        <v>1</v>
      </c>
      <c r="M36" s="41"/>
      <c r="N36" s="41">
        <v>13</v>
      </c>
      <c r="O36" s="41">
        <v>4</v>
      </c>
      <c r="P36" s="41"/>
      <c r="Q36" s="41"/>
    </row>
    <row r="37" spans="1:17">
      <c r="A37" s="189" t="s">
        <v>456</v>
      </c>
      <c r="B37" s="189" t="s">
        <v>489</v>
      </c>
      <c r="C37" s="41">
        <v>19</v>
      </c>
      <c r="D37" s="41">
        <v>5</v>
      </c>
      <c r="E37" s="41"/>
      <c r="F37" s="41">
        <v>14</v>
      </c>
      <c r="G37" s="41">
        <v>20</v>
      </c>
      <c r="H37" s="41">
        <v>4</v>
      </c>
      <c r="I37" s="41"/>
      <c r="J37" s="41"/>
      <c r="K37" s="41"/>
      <c r="L37" s="41"/>
      <c r="M37" s="41"/>
      <c r="N37" s="41">
        <v>14</v>
      </c>
      <c r="O37" s="41">
        <v>3</v>
      </c>
      <c r="P37" s="41" t="s">
        <v>541</v>
      </c>
      <c r="Q37" s="41"/>
    </row>
    <row r="38" spans="1:17">
      <c r="A38" s="189" t="s">
        <v>457</v>
      </c>
      <c r="B38" s="189" t="s">
        <v>97</v>
      </c>
      <c r="C38" s="41">
        <v>13</v>
      </c>
      <c r="D38" s="41">
        <v>2</v>
      </c>
      <c r="E38" s="41"/>
      <c r="F38" s="41">
        <v>11</v>
      </c>
      <c r="G38" s="41">
        <v>5</v>
      </c>
      <c r="H38" s="41">
        <v>1</v>
      </c>
      <c r="I38" s="41"/>
      <c r="J38" s="41"/>
      <c r="K38" s="41"/>
      <c r="L38" s="41">
        <v>1</v>
      </c>
      <c r="M38" s="41"/>
      <c r="N38" s="41">
        <v>11</v>
      </c>
      <c r="O38" s="41"/>
      <c r="P38" s="41"/>
      <c r="Q38" s="41"/>
    </row>
    <row r="39" spans="1:17">
      <c r="A39" s="189" t="s">
        <v>458</v>
      </c>
      <c r="B39" s="189" t="s">
        <v>97</v>
      </c>
      <c r="C39" s="41">
        <v>26</v>
      </c>
      <c r="D39" s="41">
        <v>6</v>
      </c>
      <c r="E39" s="41"/>
      <c r="F39" s="41">
        <v>20</v>
      </c>
      <c r="G39" s="41">
        <v>15</v>
      </c>
      <c r="H39" s="41">
        <v>3</v>
      </c>
      <c r="I39" s="41"/>
      <c r="J39" s="41"/>
      <c r="K39" s="41"/>
      <c r="L39" s="41"/>
      <c r="M39" s="41"/>
      <c r="N39" s="41">
        <v>18</v>
      </c>
      <c r="O39" s="41">
        <v>6</v>
      </c>
      <c r="P39" s="41"/>
      <c r="Q39" s="41"/>
    </row>
    <row r="40" spans="1:17">
      <c r="A40" s="189" t="s">
        <v>459</v>
      </c>
      <c r="B40" s="189" t="s">
        <v>97</v>
      </c>
      <c r="C40" s="41">
        <v>21</v>
      </c>
      <c r="D40" s="41">
        <v>4</v>
      </c>
      <c r="E40" s="41"/>
      <c r="F40" s="41">
        <v>17</v>
      </c>
      <c r="G40" s="41"/>
      <c r="H40" s="41"/>
      <c r="I40" s="41"/>
      <c r="J40" s="41"/>
      <c r="K40" s="41"/>
      <c r="L40" s="41"/>
      <c r="M40" s="41"/>
      <c r="N40" s="41">
        <v>14</v>
      </c>
      <c r="O40" s="41">
        <v>5</v>
      </c>
      <c r="P40" s="41"/>
      <c r="Q40" s="41" t="s">
        <v>559</v>
      </c>
    </row>
    <row r="41" spans="1:17">
      <c r="A41" s="200" t="s">
        <v>531</v>
      </c>
      <c r="B41" s="200" t="s">
        <v>97</v>
      </c>
      <c r="C41" s="41">
        <v>1</v>
      </c>
      <c r="D41" s="41"/>
      <c r="E41" s="41"/>
      <c r="F41" s="41">
        <v>1</v>
      </c>
      <c r="G41" s="41"/>
      <c r="H41" s="41"/>
      <c r="I41" s="41"/>
      <c r="J41" s="41"/>
      <c r="K41" s="41"/>
      <c r="L41" s="41"/>
      <c r="M41" s="41"/>
      <c r="N41" s="41">
        <v>1</v>
      </c>
      <c r="O41" s="41"/>
      <c r="P41" s="41"/>
      <c r="Q41" s="41"/>
    </row>
    <row r="42" spans="1:17">
      <c r="A42" s="189" t="s">
        <v>475</v>
      </c>
      <c r="B42" s="189" t="s">
        <v>103</v>
      </c>
      <c r="C42" s="41">
        <v>19</v>
      </c>
      <c r="D42" s="41">
        <v>6</v>
      </c>
      <c r="E42" s="41"/>
      <c r="F42" s="41">
        <v>13</v>
      </c>
      <c r="G42" s="41">
        <v>83</v>
      </c>
      <c r="H42" s="41">
        <v>4</v>
      </c>
      <c r="I42" s="41">
        <v>9</v>
      </c>
      <c r="J42" s="41">
        <v>7</v>
      </c>
      <c r="K42" s="41">
        <v>1</v>
      </c>
      <c r="L42" s="41"/>
      <c r="M42" s="41"/>
      <c r="N42" s="41">
        <v>10</v>
      </c>
      <c r="O42" s="41">
        <v>6</v>
      </c>
      <c r="P42" s="41"/>
      <c r="Q42" s="41"/>
    </row>
    <row r="43" spans="1:17">
      <c r="A43" s="189" t="s">
        <v>460</v>
      </c>
      <c r="B43" s="189" t="s">
        <v>103</v>
      </c>
      <c r="C43" s="41">
        <v>22</v>
      </c>
      <c r="D43" s="41">
        <v>4</v>
      </c>
      <c r="E43" s="41"/>
      <c r="F43" s="41">
        <v>18</v>
      </c>
      <c r="G43" s="41">
        <v>59</v>
      </c>
      <c r="H43" s="41"/>
      <c r="I43" s="41">
        <v>11</v>
      </c>
      <c r="J43" s="41">
        <v>13</v>
      </c>
      <c r="K43" s="41"/>
      <c r="L43" s="41"/>
      <c r="M43" s="41"/>
      <c r="N43" s="41">
        <v>15</v>
      </c>
      <c r="O43" s="41">
        <v>5</v>
      </c>
      <c r="P43" s="41"/>
      <c r="Q43" s="41"/>
    </row>
    <row r="44" spans="1:17">
      <c r="A44" s="189" t="s">
        <v>476</v>
      </c>
      <c r="B44" s="189" t="s">
        <v>103</v>
      </c>
      <c r="C44" s="41">
        <v>18</v>
      </c>
      <c r="D44" s="41">
        <v>5</v>
      </c>
      <c r="E44" s="41"/>
      <c r="F44" s="41">
        <v>13</v>
      </c>
      <c r="G44" s="41">
        <v>38</v>
      </c>
      <c r="H44" s="41"/>
      <c r="I44" s="41">
        <v>4</v>
      </c>
      <c r="J44" s="41">
        <v>10</v>
      </c>
      <c r="K44" s="41"/>
      <c r="L44" s="41"/>
      <c r="M44" s="41"/>
      <c r="N44" s="41">
        <v>13</v>
      </c>
      <c r="O44" s="41">
        <v>3</v>
      </c>
      <c r="P44" s="41"/>
      <c r="Q44" s="41" t="s">
        <v>529</v>
      </c>
    </row>
    <row r="45" spans="1:17">
      <c r="A45" s="189" t="s">
        <v>461</v>
      </c>
      <c r="B45" s="189" t="s">
        <v>490</v>
      </c>
      <c r="C45" s="41">
        <v>13</v>
      </c>
      <c r="D45" s="41">
        <v>2</v>
      </c>
      <c r="E45" s="41"/>
      <c r="F45" s="41">
        <v>11</v>
      </c>
      <c r="G45" s="41">
        <v>17</v>
      </c>
      <c r="H45" s="41"/>
      <c r="I45" s="41">
        <v>1</v>
      </c>
      <c r="J45" s="41">
        <v>5</v>
      </c>
      <c r="K45" s="41"/>
      <c r="L45" s="41"/>
      <c r="M45" s="41"/>
      <c r="N45" s="41">
        <v>12</v>
      </c>
      <c r="O45" s="41"/>
      <c r="P45" s="41"/>
      <c r="Q45" s="41"/>
    </row>
    <row r="46" spans="1:17">
      <c r="A46" s="189" t="s">
        <v>463</v>
      </c>
      <c r="B46" s="189" t="s">
        <v>490</v>
      </c>
      <c r="C46" s="41">
        <v>17</v>
      </c>
      <c r="D46" s="41">
        <v>3</v>
      </c>
      <c r="E46" s="41"/>
      <c r="F46" s="41">
        <v>14</v>
      </c>
      <c r="G46" s="41">
        <v>5</v>
      </c>
      <c r="H46" s="41">
        <v>1</v>
      </c>
      <c r="I46" s="41"/>
      <c r="J46" s="41"/>
      <c r="K46" s="41"/>
      <c r="L46" s="41">
        <v>1</v>
      </c>
      <c r="M46" s="41"/>
      <c r="N46" s="41">
        <v>14</v>
      </c>
      <c r="O46" s="41">
        <v>3</v>
      </c>
      <c r="P46" s="41"/>
      <c r="Q46" s="41"/>
    </row>
    <row r="47" spans="1:17">
      <c r="A47" s="189" t="s">
        <v>477</v>
      </c>
      <c r="B47" s="189" t="s">
        <v>491</v>
      </c>
      <c r="C47" s="41">
        <v>22</v>
      </c>
      <c r="D47" s="41">
        <v>4</v>
      </c>
      <c r="E47" s="41"/>
      <c r="F47" s="41">
        <v>18</v>
      </c>
      <c r="G47" s="41">
        <v>20</v>
      </c>
      <c r="H47" s="41"/>
      <c r="I47" s="41">
        <v>4</v>
      </c>
      <c r="J47" s="41">
        <v>4</v>
      </c>
      <c r="K47" s="41"/>
      <c r="L47" s="41"/>
      <c r="M47" s="41"/>
      <c r="N47" s="41">
        <v>15</v>
      </c>
      <c r="O47" s="41">
        <v>5</v>
      </c>
      <c r="P47" s="41"/>
      <c r="Q47" s="41"/>
    </row>
    <row r="48" spans="1:17">
      <c r="A48" s="189" t="s">
        <v>478</v>
      </c>
      <c r="B48" s="189" t="s">
        <v>491</v>
      </c>
      <c r="C48" s="41">
        <v>11</v>
      </c>
      <c r="D48" s="41">
        <v>4</v>
      </c>
      <c r="E48" s="41"/>
      <c r="F48" s="41">
        <v>7</v>
      </c>
      <c r="G48" s="41">
        <v>10</v>
      </c>
      <c r="H48" s="41">
        <v>2</v>
      </c>
      <c r="I48" s="41"/>
      <c r="J48" s="41"/>
      <c r="K48" s="41"/>
      <c r="L48" s="41"/>
      <c r="M48" s="41"/>
      <c r="N48" s="41">
        <v>8</v>
      </c>
      <c r="O48" s="41">
        <v>1</v>
      </c>
      <c r="P48" s="41" t="s">
        <v>520</v>
      </c>
      <c r="Q48" s="41"/>
    </row>
    <row r="49" spans="1:17">
      <c r="A49" s="189" t="s">
        <v>462</v>
      </c>
      <c r="B49" s="189" t="s">
        <v>491</v>
      </c>
      <c r="C49" s="41">
        <v>8</v>
      </c>
      <c r="D49" s="41">
        <v>2</v>
      </c>
      <c r="E49" s="41"/>
      <c r="F49" s="41">
        <v>6</v>
      </c>
      <c r="G49" s="41"/>
      <c r="H49" s="41"/>
      <c r="I49" s="41"/>
      <c r="J49" s="41"/>
      <c r="K49" s="41"/>
      <c r="L49" s="41"/>
      <c r="M49" s="41"/>
      <c r="N49" s="41">
        <v>5</v>
      </c>
      <c r="O49" s="41">
        <v>3</v>
      </c>
      <c r="P49" s="41"/>
      <c r="Q49" s="41"/>
    </row>
    <row r="50" spans="1:17">
      <c r="A50" s="189" t="s">
        <v>466</v>
      </c>
      <c r="B50" s="189" t="s">
        <v>492</v>
      </c>
      <c r="C50" s="41">
        <v>20</v>
      </c>
      <c r="D50" s="41">
        <v>6</v>
      </c>
      <c r="E50" s="41"/>
      <c r="F50" s="41">
        <v>14</v>
      </c>
      <c r="G50" s="41">
        <v>10</v>
      </c>
      <c r="H50" s="41">
        <v>2</v>
      </c>
      <c r="I50" s="41"/>
      <c r="J50" s="41"/>
      <c r="K50" s="41"/>
      <c r="L50" s="41">
        <v>4</v>
      </c>
      <c r="M50" s="41"/>
      <c r="N50" s="41">
        <v>16</v>
      </c>
      <c r="O50" s="41">
        <v>2</v>
      </c>
      <c r="P50" s="41"/>
      <c r="Q50" s="41"/>
    </row>
    <row r="51" spans="1:17">
      <c r="A51" s="189" t="s">
        <v>479</v>
      </c>
      <c r="B51" s="189" t="s">
        <v>492</v>
      </c>
      <c r="C51" s="41">
        <v>9</v>
      </c>
      <c r="D51" s="41">
        <v>2</v>
      </c>
      <c r="E51" s="41"/>
      <c r="F51" s="41">
        <v>7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6</v>
      </c>
      <c r="O51" s="41">
        <v>2</v>
      </c>
      <c r="P51" s="41"/>
      <c r="Q51" s="41"/>
    </row>
    <row r="52" spans="1:17">
      <c r="A52" s="189" t="s">
        <v>464</v>
      </c>
      <c r="B52" s="189" t="s">
        <v>493</v>
      </c>
      <c r="C52" s="41">
        <v>16</v>
      </c>
      <c r="D52" s="41">
        <v>4</v>
      </c>
      <c r="E52" s="41"/>
      <c r="F52" s="41">
        <v>12</v>
      </c>
      <c r="G52" s="41">
        <v>15</v>
      </c>
      <c r="H52" s="41">
        <v>3</v>
      </c>
      <c r="I52" s="41"/>
      <c r="J52" s="41"/>
      <c r="K52" s="41"/>
      <c r="L52" s="41"/>
      <c r="M52" s="41"/>
      <c r="N52" s="41">
        <v>11</v>
      </c>
      <c r="O52" s="41">
        <v>4</v>
      </c>
      <c r="P52" s="41"/>
      <c r="Q52" s="41"/>
    </row>
    <row r="53" spans="1:17">
      <c r="A53" s="189" t="s">
        <v>465</v>
      </c>
      <c r="B53" s="189" t="s">
        <v>493</v>
      </c>
      <c r="C53" s="41">
        <v>15</v>
      </c>
      <c r="D53" s="41">
        <v>5</v>
      </c>
      <c r="E53" s="41"/>
      <c r="F53" s="41">
        <v>10</v>
      </c>
      <c r="G53" s="41">
        <v>5</v>
      </c>
      <c r="H53" s="41">
        <v>1</v>
      </c>
      <c r="I53" s="41"/>
      <c r="J53" s="41"/>
      <c r="K53" s="41"/>
      <c r="L53" s="41">
        <v>1</v>
      </c>
      <c r="M53" s="41"/>
      <c r="N53" s="41">
        <v>10</v>
      </c>
      <c r="O53" s="41">
        <v>3</v>
      </c>
      <c r="P53" s="41" t="s">
        <v>517</v>
      </c>
      <c r="Q53" s="41"/>
    </row>
    <row r="54" spans="1:17">
      <c r="A54" s="189" t="s">
        <v>467</v>
      </c>
      <c r="B54" s="189" t="s">
        <v>493</v>
      </c>
      <c r="C54" s="41">
        <v>7</v>
      </c>
      <c r="D54" s="41">
        <v>1</v>
      </c>
      <c r="E54" s="41"/>
      <c r="F54" s="41">
        <v>6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4</v>
      </c>
      <c r="O54" s="41">
        <v>3</v>
      </c>
      <c r="P54" s="41"/>
      <c r="Q54" s="41"/>
    </row>
    <row r="55" spans="1:17">
      <c r="A55" s="189" t="s">
        <v>480</v>
      </c>
      <c r="B55" s="189" t="s">
        <v>313</v>
      </c>
      <c r="C55" s="41">
        <v>18</v>
      </c>
      <c r="D55" s="41">
        <v>6</v>
      </c>
      <c r="E55" s="41"/>
      <c r="F55" s="41">
        <v>12</v>
      </c>
      <c r="G55" s="41">
        <v>10</v>
      </c>
      <c r="H55" s="41">
        <v>2</v>
      </c>
      <c r="I55" s="41"/>
      <c r="J55" s="41"/>
      <c r="K55" s="41"/>
      <c r="L55" s="41"/>
      <c r="M55" s="41"/>
      <c r="N55" s="41">
        <v>13</v>
      </c>
      <c r="O55" s="41">
        <v>3</v>
      </c>
      <c r="P55" s="41" t="s">
        <v>589</v>
      </c>
      <c r="Q55" s="41"/>
    </row>
    <row r="56" spans="1:17">
      <c r="A56" s="189" t="s">
        <v>468</v>
      </c>
      <c r="B56" s="189" t="s">
        <v>313</v>
      </c>
      <c r="C56" s="41">
        <v>18</v>
      </c>
      <c r="D56" s="41">
        <v>3</v>
      </c>
      <c r="E56" s="41"/>
      <c r="F56" s="41">
        <v>15</v>
      </c>
      <c r="G56" s="41">
        <v>5</v>
      </c>
      <c r="H56" s="41">
        <v>1</v>
      </c>
      <c r="I56" s="41"/>
      <c r="J56" s="41"/>
      <c r="K56" s="41"/>
      <c r="L56" s="41"/>
      <c r="M56" s="41">
        <v>1</v>
      </c>
      <c r="N56" s="41">
        <v>13</v>
      </c>
      <c r="O56" s="41">
        <v>5</v>
      </c>
      <c r="P56" s="41"/>
      <c r="Q56" s="41"/>
    </row>
    <row r="58" spans="1:17">
      <c r="A58" s="200" t="s">
        <v>271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32"/>
      <c r="B1" s="132"/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</row>
    <row r="2" spans="1:32" ht="17.399999999999999">
      <c r="A2" s="133" t="s">
        <v>44</v>
      </c>
      <c r="B2" s="134" t="s">
        <v>52</v>
      </c>
      <c r="C2" s="147" t="s">
        <v>324</v>
      </c>
      <c r="D2" s="147" t="s">
        <v>494</v>
      </c>
      <c r="E2" s="148" t="s">
        <v>343</v>
      </c>
      <c r="F2" s="149" t="s">
        <v>30</v>
      </c>
      <c r="G2" s="149" t="s">
        <v>28</v>
      </c>
      <c r="H2" s="148" t="s">
        <v>30</v>
      </c>
      <c r="I2" s="148" t="s">
        <v>23</v>
      </c>
      <c r="J2" s="148" t="s">
        <v>27</v>
      </c>
      <c r="K2" s="158" t="s">
        <v>498</v>
      </c>
      <c r="L2" s="159" t="s">
        <v>499</v>
      </c>
      <c r="M2" s="149" t="s">
        <v>24</v>
      </c>
      <c r="N2" s="149" t="s">
        <v>29</v>
      </c>
      <c r="O2" s="148" t="s">
        <v>25</v>
      </c>
      <c r="P2" s="159" t="s">
        <v>500</v>
      </c>
      <c r="Q2" s="158" t="s">
        <v>500</v>
      </c>
      <c r="R2" s="149" t="s">
        <v>114</v>
      </c>
      <c r="S2" s="148" t="s">
        <v>118</v>
      </c>
      <c r="T2" s="149" t="s">
        <v>118</v>
      </c>
      <c r="U2" s="148" t="s">
        <v>28</v>
      </c>
      <c r="V2" s="198" t="s">
        <v>499</v>
      </c>
      <c r="W2" s="158" t="s">
        <v>498</v>
      </c>
      <c r="X2" s="148" t="s">
        <v>344</v>
      </c>
      <c r="Y2" s="149" t="s">
        <v>27</v>
      </c>
      <c r="Z2" s="148" t="s">
        <v>114</v>
      </c>
      <c r="AA2" s="149" t="s">
        <v>344</v>
      </c>
      <c r="AB2" s="149" t="s">
        <v>23</v>
      </c>
      <c r="AC2" s="148" t="s">
        <v>24</v>
      </c>
      <c r="AD2" s="149" t="s">
        <v>25</v>
      </c>
      <c r="AE2" s="148" t="s">
        <v>29</v>
      </c>
      <c r="AF2" s="149" t="s">
        <v>343</v>
      </c>
    </row>
    <row r="3" spans="1:32" ht="17.399999999999999">
      <c r="A3" s="2" t="s">
        <v>443</v>
      </c>
      <c r="B3" s="2" t="s">
        <v>100</v>
      </c>
      <c r="C3" s="145"/>
      <c r="D3" s="145"/>
      <c r="E3" s="145"/>
      <c r="F3" s="145"/>
      <c r="G3" s="145"/>
      <c r="H3" s="145" t="s">
        <v>232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</row>
    <row r="4" spans="1:32" ht="17.399999999999999">
      <c r="A4" s="2" t="s">
        <v>445</v>
      </c>
      <c r="B4" s="2" t="s">
        <v>100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ht="17.399999999999999">
      <c r="A5" s="2" t="s">
        <v>446</v>
      </c>
      <c r="B5" s="2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ht="17.399999999999999">
      <c r="A6" s="2" t="s">
        <v>470</v>
      </c>
      <c r="B6" s="2" t="s">
        <v>100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ht="17.399999999999999">
      <c r="A7" s="2" t="s">
        <v>442</v>
      </c>
      <c r="B7" s="2" t="s">
        <v>92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ht="17.399999999999999">
      <c r="A8" s="2" t="s">
        <v>444</v>
      </c>
      <c r="B8" s="2" t="s">
        <v>92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ht="17.399999999999999">
      <c r="A9" s="2" t="s">
        <v>469</v>
      </c>
      <c r="B9" s="2" t="s">
        <v>92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7.399999999999999">
      <c r="A10" s="2" t="s">
        <v>447</v>
      </c>
      <c r="B10" s="2" t="s">
        <v>99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17.399999999999999">
      <c r="A11" s="2" t="s">
        <v>471</v>
      </c>
      <c r="B11" s="2" t="s">
        <v>99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207" t="s">
        <v>232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</row>
    <row r="12" spans="1:32" ht="17.399999999999999">
      <c r="A12" s="2" t="s">
        <v>448</v>
      </c>
      <c r="B12" s="2" t="s">
        <v>99</v>
      </c>
      <c r="C12" s="145"/>
      <c r="D12" s="145"/>
      <c r="E12" s="145"/>
      <c r="F12" s="145"/>
      <c r="G12" s="145"/>
      <c r="H12" s="145"/>
      <c r="I12" s="145"/>
      <c r="J12" s="145"/>
      <c r="K12" s="145" t="s">
        <v>232</v>
      </c>
      <c r="L12" s="145"/>
      <c r="M12" s="145"/>
      <c r="N12" s="145"/>
      <c r="O12" s="145"/>
      <c r="P12" s="145"/>
      <c r="Q12" s="145"/>
      <c r="R12" s="207" t="s">
        <v>232</v>
      </c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17.399999999999999">
      <c r="A13" s="2" t="s">
        <v>473</v>
      </c>
      <c r="B13" s="2" t="s">
        <v>487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</row>
    <row r="14" spans="1:32" ht="17.399999999999999">
      <c r="A14" s="2" t="s">
        <v>451</v>
      </c>
      <c r="B14" s="2" t="s">
        <v>487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207" t="s">
        <v>232</v>
      </c>
      <c r="U14" s="145"/>
      <c r="V14" s="145"/>
      <c r="W14" s="145"/>
      <c r="X14" s="145"/>
      <c r="Y14" s="145"/>
      <c r="Z14" s="145"/>
      <c r="AA14" s="145"/>
      <c r="AB14" s="145"/>
      <c r="AC14" s="207" t="s">
        <v>232</v>
      </c>
      <c r="AD14" s="145"/>
      <c r="AE14" s="145"/>
      <c r="AF14" s="145"/>
    </row>
    <row r="15" spans="1:32" ht="17.399999999999999">
      <c r="A15" s="2" t="s">
        <v>472</v>
      </c>
      <c r="B15" s="2" t="s">
        <v>488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 t="s">
        <v>232</v>
      </c>
      <c r="M15" s="145" t="s">
        <v>232</v>
      </c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207" t="s">
        <v>232</v>
      </c>
    </row>
    <row r="16" spans="1:32" ht="17.399999999999999">
      <c r="A16" s="2" t="s">
        <v>449</v>
      </c>
      <c r="B16" s="2" t="s">
        <v>488</v>
      </c>
      <c r="C16" s="145"/>
      <c r="D16" s="145" t="s">
        <v>232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7" t="s">
        <v>232</v>
      </c>
      <c r="AD16" s="145"/>
      <c r="AE16" s="145"/>
      <c r="AF16" s="145"/>
    </row>
    <row r="17" spans="1:32" ht="17.399999999999999">
      <c r="A17" s="2" t="s">
        <v>450</v>
      </c>
      <c r="B17" s="2" t="s">
        <v>488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17.399999999999999">
      <c r="A18" s="2" t="s">
        <v>452</v>
      </c>
      <c r="B18" s="2" t="s">
        <v>481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</row>
    <row r="19" spans="1:32" ht="17.399999999999999">
      <c r="A19" s="2" t="s">
        <v>453</v>
      </c>
      <c r="B19" s="2" t="s">
        <v>481</v>
      </c>
      <c r="C19" s="145" t="s">
        <v>232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207" t="s">
        <v>232</v>
      </c>
      <c r="Y19" s="145"/>
      <c r="Z19" s="145"/>
      <c r="AA19" s="145"/>
      <c r="AB19" s="145"/>
      <c r="AC19" s="145"/>
      <c r="AD19" s="145"/>
      <c r="AE19" s="145"/>
      <c r="AF19" s="145"/>
    </row>
    <row r="20" spans="1:32" ht="17.399999999999999">
      <c r="A20" s="2" t="s">
        <v>454</v>
      </c>
      <c r="B20" s="2" t="s">
        <v>481</v>
      </c>
      <c r="C20" s="145"/>
      <c r="D20" s="145" t="s">
        <v>233</v>
      </c>
      <c r="E20" s="145" t="s">
        <v>232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ht="17.399999999999999">
      <c r="A21" s="2" t="s">
        <v>474</v>
      </c>
      <c r="B21" s="2" t="s">
        <v>481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07" t="s">
        <v>232</v>
      </c>
      <c r="AA21" s="145"/>
      <c r="AB21" s="145"/>
      <c r="AC21" s="145"/>
      <c r="AD21" s="145"/>
      <c r="AE21" s="145"/>
      <c r="AF21" s="145"/>
    </row>
    <row r="22" spans="1:32" ht="17.399999999999999">
      <c r="A22" s="2" t="s">
        <v>455</v>
      </c>
      <c r="B22" s="2" t="s">
        <v>489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207" t="s">
        <v>232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</row>
    <row r="23" spans="1:32" ht="17.399999999999999">
      <c r="A23" s="2" t="s">
        <v>456</v>
      </c>
      <c r="B23" s="2" t="s">
        <v>489</v>
      </c>
      <c r="C23" s="145" t="s">
        <v>233</v>
      </c>
      <c r="D23" s="145"/>
      <c r="E23" s="145"/>
      <c r="F23" s="145" t="s">
        <v>232</v>
      </c>
      <c r="G23" s="145" t="s">
        <v>232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</row>
    <row r="24" spans="1:32" ht="17.399999999999999">
      <c r="A24" s="2" t="s">
        <v>457</v>
      </c>
      <c r="B24" s="2" t="s">
        <v>97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207" t="s">
        <v>232</v>
      </c>
      <c r="AC24" s="145"/>
      <c r="AD24" s="145"/>
      <c r="AE24" s="145"/>
      <c r="AF24" s="145"/>
    </row>
    <row r="25" spans="1:32" ht="17.399999999999999">
      <c r="A25" s="2" t="s">
        <v>458</v>
      </c>
      <c r="B25" s="2" t="s">
        <v>97</v>
      </c>
      <c r="C25" s="145"/>
      <c r="D25" s="145"/>
      <c r="E25" s="145" t="s">
        <v>232</v>
      </c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207" t="s">
        <v>232</v>
      </c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207" t="s">
        <v>232</v>
      </c>
      <c r="AF25" s="145"/>
    </row>
    <row r="26" spans="1:32" ht="17.399999999999999">
      <c r="A26" s="2" t="s">
        <v>459</v>
      </c>
      <c r="B26" s="2" t="s">
        <v>97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</row>
    <row r="27" spans="1:32" ht="17.399999999999999">
      <c r="A27" s="2" t="s">
        <v>475</v>
      </c>
      <c r="B27" s="2" t="s">
        <v>103</v>
      </c>
      <c r="C27" s="145" t="s">
        <v>508</v>
      </c>
      <c r="D27" s="145" t="s">
        <v>183</v>
      </c>
      <c r="E27" s="145" t="s">
        <v>390</v>
      </c>
      <c r="F27" s="145" t="s">
        <v>201</v>
      </c>
      <c r="G27" s="145"/>
      <c r="H27" s="145" t="s">
        <v>518</v>
      </c>
      <c r="I27" s="145"/>
      <c r="J27" s="145"/>
      <c r="K27" s="145" t="s">
        <v>514</v>
      </c>
      <c r="L27" s="145" t="s">
        <v>232</v>
      </c>
      <c r="M27" s="145"/>
      <c r="N27" s="145"/>
      <c r="O27" s="145"/>
      <c r="P27" s="145"/>
      <c r="Q27" s="145"/>
      <c r="R27" s="145" t="s">
        <v>390</v>
      </c>
      <c r="S27" s="145" t="s">
        <v>358</v>
      </c>
      <c r="T27" s="145" t="s">
        <v>338</v>
      </c>
      <c r="U27" s="145"/>
      <c r="V27" s="207" t="s">
        <v>232</v>
      </c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</row>
    <row r="28" spans="1:32" ht="17.399999999999999">
      <c r="A28" s="2" t="s">
        <v>460</v>
      </c>
      <c r="B28" s="2" t="s">
        <v>103</v>
      </c>
      <c r="C28" s="145" t="s">
        <v>239</v>
      </c>
      <c r="D28" s="145" t="s">
        <v>239</v>
      </c>
      <c r="E28" s="145" t="s">
        <v>514</v>
      </c>
      <c r="F28" s="145"/>
      <c r="G28" s="145"/>
      <c r="H28" s="145"/>
      <c r="I28" s="145"/>
      <c r="J28" s="145" t="s">
        <v>183</v>
      </c>
      <c r="K28" s="145"/>
      <c r="L28" s="145"/>
      <c r="M28" s="145"/>
      <c r="N28" s="145"/>
      <c r="O28" s="145"/>
      <c r="P28" s="145"/>
      <c r="Q28" s="145" t="s">
        <v>390</v>
      </c>
      <c r="R28" s="145"/>
      <c r="S28" s="145"/>
      <c r="T28" s="145"/>
      <c r="U28" s="145" t="s">
        <v>338</v>
      </c>
      <c r="V28" s="145" t="s">
        <v>561</v>
      </c>
      <c r="W28" s="145" t="s">
        <v>183</v>
      </c>
      <c r="X28" s="145" t="s">
        <v>573</v>
      </c>
      <c r="Y28" s="145"/>
      <c r="Z28" s="145"/>
      <c r="AA28" s="145"/>
      <c r="AB28" s="145"/>
      <c r="AC28" s="145" t="s">
        <v>596</v>
      </c>
      <c r="AD28" s="145"/>
      <c r="AE28" s="145" t="s">
        <v>193</v>
      </c>
      <c r="AF28" s="145"/>
    </row>
    <row r="29" spans="1:32" ht="17.399999999999999">
      <c r="A29" s="2" t="s">
        <v>476</v>
      </c>
      <c r="B29" s="2" t="s">
        <v>103</v>
      </c>
      <c r="C29" s="145" t="s">
        <v>338</v>
      </c>
      <c r="D29" s="145"/>
      <c r="E29" s="145"/>
      <c r="F29" s="145"/>
      <c r="G29" s="145"/>
      <c r="H29" s="145"/>
      <c r="I29" s="145"/>
      <c r="J29" s="145"/>
      <c r="K29" s="145" t="s">
        <v>404</v>
      </c>
      <c r="L29" s="145" t="s">
        <v>530</v>
      </c>
      <c r="M29" s="145" t="s">
        <v>201</v>
      </c>
      <c r="N29" s="145"/>
      <c r="O29" s="145" t="s">
        <v>201</v>
      </c>
      <c r="P29" s="145"/>
      <c r="Q29" s="145"/>
      <c r="R29" s="145"/>
      <c r="S29" s="145"/>
      <c r="T29" s="145" t="s">
        <v>183</v>
      </c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</row>
    <row r="30" spans="1:32" ht="17.399999999999999">
      <c r="A30" s="2" t="s">
        <v>461</v>
      </c>
      <c r="B30" s="2" t="s">
        <v>490</v>
      </c>
      <c r="C30" s="145"/>
      <c r="D30" s="145"/>
      <c r="E30" s="145"/>
      <c r="F30" s="145"/>
      <c r="G30" s="145"/>
      <c r="H30" s="145"/>
      <c r="I30" s="145" t="s">
        <v>404</v>
      </c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 t="s">
        <v>183</v>
      </c>
      <c r="AC30" s="145" t="s">
        <v>193</v>
      </c>
      <c r="AD30" s="145"/>
      <c r="AE30" s="145"/>
      <c r="AF30" s="145"/>
    </row>
    <row r="31" spans="1:32" ht="17.399999999999999">
      <c r="A31" s="2" t="s">
        <v>463</v>
      </c>
      <c r="B31" s="2" t="s">
        <v>490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207" t="s">
        <v>232</v>
      </c>
      <c r="AA31" s="145"/>
      <c r="AB31" s="145"/>
      <c r="AC31" s="145"/>
      <c r="AD31" s="145"/>
      <c r="AE31" s="145"/>
      <c r="AF31" s="145"/>
    </row>
    <row r="32" spans="1:32" ht="17.399999999999999">
      <c r="A32" s="2" t="s">
        <v>477</v>
      </c>
      <c r="B32" s="2" t="s">
        <v>491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 t="s">
        <v>183</v>
      </c>
      <c r="Z32" s="145" t="s">
        <v>561</v>
      </c>
      <c r="AA32" s="145"/>
      <c r="AB32" s="145" t="s">
        <v>239</v>
      </c>
      <c r="AC32" s="145"/>
      <c r="AD32" s="145"/>
      <c r="AE32" s="145"/>
      <c r="AF32" s="145"/>
    </row>
    <row r="33" spans="1:32" ht="17.399999999999999">
      <c r="A33" s="2" t="s">
        <v>478</v>
      </c>
      <c r="B33" s="2" t="s">
        <v>491</v>
      </c>
      <c r="C33" s="145"/>
      <c r="D33" s="145"/>
      <c r="E33" s="145"/>
      <c r="F33" s="145"/>
      <c r="G33" s="145"/>
      <c r="H33" s="145"/>
      <c r="I33" s="145" t="s">
        <v>232</v>
      </c>
      <c r="J33" s="145"/>
      <c r="K33" s="145"/>
      <c r="L33" s="145"/>
      <c r="M33" s="145"/>
      <c r="N33" s="145"/>
      <c r="O33" s="207" t="s">
        <v>232</v>
      </c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</row>
    <row r="34" spans="1:32" ht="17.399999999999999">
      <c r="A34" s="2" t="s">
        <v>462</v>
      </c>
      <c r="B34" s="2" t="s">
        <v>491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</row>
    <row r="35" spans="1:32" ht="17.399999999999999">
      <c r="A35" s="2" t="s">
        <v>466</v>
      </c>
      <c r="B35" s="2" t="s">
        <v>492</v>
      </c>
      <c r="C35" s="145" t="s">
        <v>232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207" t="s">
        <v>232</v>
      </c>
      <c r="AC35" s="145"/>
      <c r="AD35" s="145"/>
      <c r="AE35" s="145"/>
      <c r="AF35" s="145"/>
    </row>
    <row r="36" spans="1:32" ht="17.399999999999999">
      <c r="A36" s="2" t="s">
        <v>479</v>
      </c>
      <c r="B36" s="2" t="s">
        <v>492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207" t="s">
        <v>232</v>
      </c>
      <c r="P36" s="145" t="s">
        <v>232</v>
      </c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</row>
    <row r="37" spans="1:32" ht="17.399999999999999">
      <c r="A37" s="2" t="s">
        <v>464</v>
      </c>
      <c r="B37" s="2" t="s">
        <v>493</v>
      </c>
      <c r="C37" s="145"/>
      <c r="D37" s="145"/>
      <c r="E37" s="145" t="s">
        <v>232</v>
      </c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207" t="s">
        <v>232</v>
      </c>
      <c r="AB37" s="207" t="s">
        <v>232</v>
      </c>
      <c r="AC37" s="145"/>
      <c r="AD37" s="145"/>
      <c r="AE37" s="145"/>
      <c r="AF37" s="145"/>
    </row>
    <row r="38" spans="1:32" ht="17.399999999999999">
      <c r="A38" s="2" t="s">
        <v>465</v>
      </c>
      <c r="B38" s="2" t="s">
        <v>493</v>
      </c>
      <c r="C38" s="145"/>
      <c r="D38" s="145" t="s">
        <v>232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</row>
    <row r="39" spans="1:32" ht="17.399999999999999">
      <c r="A39" s="2" t="s">
        <v>467</v>
      </c>
      <c r="B39" s="2" t="s">
        <v>493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207" t="s">
        <v>232</v>
      </c>
      <c r="R39" s="145"/>
      <c r="S39" s="207" t="s">
        <v>232</v>
      </c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</row>
    <row r="40" spans="1:32" ht="17.399999999999999">
      <c r="A40" s="2" t="s">
        <v>480</v>
      </c>
      <c r="B40" s="2" t="s">
        <v>313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 t="s">
        <v>232</v>
      </c>
      <c r="Q40" s="207"/>
      <c r="R40" s="145"/>
      <c r="S40" s="145"/>
      <c r="T40" s="145"/>
      <c r="U40" s="145"/>
      <c r="V40" s="145"/>
      <c r="W40" s="145"/>
      <c r="X40" s="145"/>
      <c r="Y40" s="207" t="s">
        <v>232</v>
      </c>
      <c r="Z40" s="145"/>
      <c r="AA40" s="145"/>
      <c r="AB40" s="145"/>
      <c r="AC40" s="145"/>
      <c r="AD40" s="145"/>
      <c r="AE40" s="145"/>
      <c r="AF40" s="145"/>
    </row>
    <row r="41" spans="1:32" ht="17.399999999999999">
      <c r="A41" s="2" t="s">
        <v>468</v>
      </c>
      <c r="B41" s="2" t="s">
        <v>313</v>
      </c>
      <c r="C41" s="145"/>
      <c r="D41" s="145"/>
      <c r="E41" s="145"/>
      <c r="F41" s="145"/>
      <c r="G41" s="145"/>
      <c r="H41" s="145"/>
      <c r="I41" s="145"/>
      <c r="J41" s="145"/>
      <c r="K41" s="145" t="s">
        <v>232</v>
      </c>
      <c r="L41" s="145"/>
      <c r="M41" s="145"/>
      <c r="N41" s="145" t="s">
        <v>183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</row>
    <row r="42" spans="1:32" s="42" customFormat="1" ht="17.399999999999999">
      <c r="A42" s="135"/>
      <c r="B42" s="191" t="s">
        <v>360</v>
      </c>
      <c r="C42" s="135">
        <v>42</v>
      </c>
      <c r="D42" s="135">
        <v>27</v>
      </c>
      <c r="E42" s="135">
        <v>26</v>
      </c>
      <c r="F42" s="135">
        <v>13</v>
      </c>
      <c r="G42" s="135">
        <v>5</v>
      </c>
      <c r="H42" s="135">
        <v>13</v>
      </c>
      <c r="I42" s="135">
        <v>14</v>
      </c>
      <c r="J42" s="135">
        <v>3</v>
      </c>
      <c r="K42" s="135">
        <v>24</v>
      </c>
      <c r="L42" s="135">
        <v>26</v>
      </c>
      <c r="M42" s="135">
        <v>13</v>
      </c>
      <c r="N42" s="135">
        <v>3</v>
      </c>
      <c r="O42" s="135">
        <v>18</v>
      </c>
      <c r="P42" s="135">
        <v>10</v>
      </c>
      <c r="Q42" s="135">
        <v>21</v>
      </c>
      <c r="R42" s="135">
        <v>11</v>
      </c>
      <c r="S42" s="135">
        <v>16</v>
      </c>
      <c r="T42" s="135">
        <v>15</v>
      </c>
      <c r="U42" s="135">
        <v>7</v>
      </c>
      <c r="V42" s="215" t="s">
        <v>560</v>
      </c>
      <c r="W42" s="135">
        <v>3</v>
      </c>
      <c r="X42" s="135">
        <v>10</v>
      </c>
      <c r="Y42" s="135">
        <v>8</v>
      </c>
      <c r="Z42" s="135">
        <v>23</v>
      </c>
      <c r="AA42" s="135">
        <v>5</v>
      </c>
      <c r="AB42" s="135">
        <v>22</v>
      </c>
      <c r="AC42" s="135">
        <v>26</v>
      </c>
      <c r="AD42" s="135">
        <v>0</v>
      </c>
      <c r="AE42" s="135">
        <v>10</v>
      </c>
      <c r="AF42" s="135">
        <v>5</v>
      </c>
    </row>
    <row r="43" spans="1:32" ht="17.399999999999999">
      <c r="V43" s="135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32" bestFit="1" customWidth="1"/>
    <col min="2" max="2" width="17" style="132" bestFit="1" customWidth="1"/>
    <col min="3" max="3" width="9.8984375" style="135" bestFit="1" customWidth="1"/>
    <col min="4" max="5" width="7.3984375" style="135" bestFit="1" customWidth="1"/>
    <col min="6" max="6" width="6.5" style="135" bestFit="1" customWidth="1"/>
    <col min="7" max="7" width="8.8984375" style="135" bestFit="1" customWidth="1"/>
    <col min="8" max="8" width="6.59765625" style="135" bestFit="1" customWidth="1"/>
    <col min="9" max="9" width="8.5" style="135" bestFit="1" customWidth="1"/>
    <col min="10" max="10" width="8.3984375" style="135" bestFit="1" customWidth="1"/>
    <col min="11" max="11" width="9.3984375" style="135" bestFit="1" customWidth="1"/>
    <col min="12" max="12" width="5.59765625" style="135" bestFit="1" customWidth="1"/>
    <col min="13" max="13" width="8.09765625" style="135" bestFit="1" customWidth="1"/>
    <col min="14" max="14" width="9.59765625" style="135" bestFit="1" customWidth="1"/>
    <col min="15" max="15" width="10.3984375" style="135" bestFit="1" customWidth="1"/>
    <col min="16" max="16" width="10.8984375" style="135" bestFit="1" customWidth="1"/>
    <col min="17" max="17" width="11" style="135"/>
    <col min="18" max="18" width="8.5" style="135" bestFit="1" customWidth="1"/>
    <col min="19" max="19" width="7.59765625" style="135" bestFit="1" customWidth="1"/>
    <col min="20" max="20" width="7.5" style="135" bestFit="1" customWidth="1"/>
    <col min="21" max="21" width="9" style="135" bestFit="1" customWidth="1"/>
    <col min="22" max="22" width="5.8984375" style="135" bestFit="1" customWidth="1"/>
    <col min="23" max="23" width="9" style="135" bestFit="1" customWidth="1"/>
    <col min="24" max="24" width="8.8984375" style="135" bestFit="1" customWidth="1"/>
    <col min="25" max="25" width="8.09765625" style="135" bestFit="1" customWidth="1"/>
    <col min="26" max="27" width="8.59765625" style="135" bestFit="1" customWidth="1"/>
    <col min="28" max="28" width="8.3984375" style="135" bestFit="1" customWidth="1"/>
    <col min="29" max="29" width="8.09765625" style="135" bestFit="1" customWidth="1"/>
    <col min="30" max="30" width="10.09765625" style="135" bestFit="1" customWidth="1"/>
    <col min="31" max="31" width="9.8984375" style="135" bestFit="1" customWidth="1"/>
    <col min="32" max="32" width="7.09765625" style="135" bestFit="1" customWidth="1"/>
    <col min="33" max="33" width="11" style="135"/>
    <col min="34" max="34" width="14.59765625" style="135" bestFit="1" customWidth="1"/>
    <col min="35" max="35" width="10.59765625" style="135" bestFit="1" customWidth="1"/>
    <col min="36" max="16384" width="11" style="132"/>
  </cols>
  <sheetData>
    <row r="1" spans="1:35">
      <c r="C1" s="603" t="s">
        <v>120</v>
      </c>
      <c r="D1" s="604"/>
      <c r="E1" s="600" t="s">
        <v>495</v>
      </c>
      <c r="F1" s="601"/>
      <c r="G1" s="601"/>
      <c r="H1" s="601"/>
      <c r="I1" s="601"/>
      <c r="J1" s="602"/>
      <c r="K1" s="598" t="s">
        <v>496</v>
      </c>
      <c r="L1" s="599"/>
      <c r="M1" s="600" t="s">
        <v>495</v>
      </c>
      <c r="N1" s="601"/>
      <c r="O1" s="602"/>
      <c r="P1" s="598" t="s">
        <v>496</v>
      </c>
      <c r="Q1" s="599"/>
      <c r="R1" s="600" t="s">
        <v>495</v>
      </c>
      <c r="S1" s="601"/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2"/>
      <c r="AG1" s="612" t="s">
        <v>310</v>
      </c>
      <c r="AH1" s="613"/>
      <c r="AI1" s="614"/>
    </row>
    <row r="2" spans="1:35">
      <c r="A2" s="133" t="s">
        <v>44</v>
      </c>
      <c r="B2" s="134" t="s">
        <v>52</v>
      </c>
      <c r="C2" s="147" t="s">
        <v>324</v>
      </c>
      <c r="D2" s="147" t="s">
        <v>494</v>
      </c>
      <c r="E2" s="184" t="s">
        <v>343</v>
      </c>
      <c r="F2" s="182" t="s">
        <v>30</v>
      </c>
      <c r="G2" s="182" t="s">
        <v>28</v>
      </c>
      <c r="H2" s="184" t="s">
        <v>30</v>
      </c>
      <c r="I2" s="184" t="s">
        <v>23</v>
      </c>
      <c r="J2" s="184" t="s">
        <v>27</v>
      </c>
      <c r="K2" s="197" t="s">
        <v>498</v>
      </c>
      <c r="L2" s="198" t="s">
        <v>499</v>
      </c>
      <c r="M2" s="182" t="s">
        <v>24</v>
      </c>
      <c r="N2" s="182" t="s">
        <v>29</v>
      </c>
      <c r="O2" s="184" t="s">
        <v>25</v>
      </c>
      <c r="P2" s="198" t="s">
        <v>500</v>
      </c>
      <c r="Q2" s="197" t="s">
        <v>500</v>
      </c>
      <c r="R2" s="182" t="s">
        <v>114</v>
      </c>
      <c r="S2" s="184" t="s">
        <v>118</v>
      </c>
      <c r="T2" s="182" t="s">
        <v>118</v>
      </c>
      <c r="U2" s="184" t="s">
        <v>28</v>
      </c>
      <c r="V2" s="197" t="s">
        <v>499</v>
      </c>
      <c r="W2" s="198" t="s">
        <v>498</v>
      </c>
      <c r="X2" s="184" t="s">
        <v>344</v>
      </c>
      <c r="Y2" s="182" t="s">
        <v>27</v>
      </c>
      <c r="Z2" s="184" t="s">
        <v>114</v>
      </c>
      <c r="AA2" s="182" t="s">
        <v>344</v>
      </c>
      <c r="AB2" s="182" t="s">
        <v>23</v>
      </c>
      <c r="AC2" s="184" t="s">
        <v>24</v>
      </c>
      <c r="AD2" s="182" t="s">
        <v>25</v>
      </c>
      <c r="AE2" s="184" t="s">
        <v>29</v>
      </c>
      <c r="AF2" s="182" t="s">
        <v>343</v>
      </c>
      <c r="AG2" s="144" t="s">
        <v>127</v>
      </c>
      <c r="AH2" s="144" t="s">
        <v>549</v>
      </c>
      <c r="AI2" s="144" t="s">
        <v>548</v>
      </c>
    </row>
    <row r="3" spans="1:35">
      <c r="A3" s="2" t="s">
        <v>442</v>
      </c>
      <c r="B3" s="102" t="s">
        <v>92</v>
      </c>
      <c r="C3" s="145">
        <v>32</v>
      </c>
      <c r="D3" s="145">
        <v>38</v>
      </c>
      <c r="E3" s="145">
        <v>63</v>
      </c>
      <c r="F3" s="142"/>
      <c r="G3" s="142"/>
      <c r="H3" s="145">
        <v>55</v>
      </c>
      <c r="I3" s="145">
        <v>53</v>
      </c>
      <c r="J3" s="145">
        <v>62</v>
      </c>
      <c r="K3" s="145">
        <v>65</v>
      </c>
      <c r="L3" s="142"/>
      <c r="M3" s="145">
        <v>61</v>
      </c>
      <c r="N3" s="137" t="s">
        <v>202</v>
      </c>
      <c r="O3" s="139"/>
      <c r="P3" s="139"/>
      <c r="Q3" s="139"/>
      <c r="R3" s="139"/>
      <c r="S3" s="139"/>
      <c r="T3" s="139"/>
      <c r="U3" s="139"/>
      <c r="V3" s="145">
        <v>30</v>
      </c>
      <c r="W3" s="145">
        <v>63</v>
      </c>
      <c r="X3" s="137" t="s">
        <v>202</v>
      </c>
      <c r="Y3" s="137" t="s">
        <v>202</v>
      </c>
      <c r="Z3" s="137" t="s">
        <v>202</v>
      </c>
      <c r="AA3" s="137" t="s">
        <v>202</v>
      </c>
      <c r="AB3" s="139"/>
      <c r="AC3" s="139"/>
      <c r="AD3" s="190">
        <v>57</v>
      </c>
      <c r="AE3" s="145">
        <v>62</v>
      </c>
      <c r="AF3" s="139"/>
      <c r="AG3" s="145">
        <f>SUM(C3:AF3)</f>
        <v>641</v>
      </c>
      <c r="AH3" s="145">
        <f>SUM(E3:J3,M3:O3,R3:U3,X3:AF3)</f>
        <v>413</v>
      </c>
      <c r="AI3" s="145">
        <f>SUM(K3:L3,P3:Q3,V3:W3)</f>
        <v>158</v>
      </c>
    </row>
    <row r="4" spans="1:35">
      <c r="A4" s="2" t="s">
        <v>444</v>
      </c>
      <c r="B4" s="102" t="s">
        <v>92</v>
      </c>
      <c r="C4" s="145">
        <v>25</v>
      </c>
      <c r="D4" s="145">
        <v>20</v>
      </c>
      <c r="E4" s="145">
        <v>17</v>
      </c>
      <c r="F4" s="145">
        <v>54</v>
      </c>
      <c r="G4" s="145">
        <v>5</v>
      </c>
      <c r="H4" s="142"/>
      <c r="I4" s="142"/>
      <c r="J4" s="142"/>
      <c r="K4" s="145">
        <v>15</v>
      </c>
      <c r="L4" s="145">
        <v>30</v>
      </c>
      <c r="M4" s="142"/>
      <c r="N4" s="145">
        <v>49</v>
      </c>
      <c r="O4" s="141"/>
      <c r="P4" s="145">
        <v>22</v>
      </c>
      <c r="Q4" s="145">
        <v>11</v>
      </c>
      <c r="R4" s="145">
        <v>10</v>
      </c>
      <c r="S4" s="145">
        <v>31</v>
      </c>
      <c r="T4" s="145">
        <v>78</v>
      </c>
      <c r="U4" s="145">
        <v>67</v>
      </c>
      <c r="V4" s="145">
        <v>50</v>
      </c>
      <c r="W4" s="190">
        <v>17</v>
      </c>
      <c r="X4" s="145">
        <v>37</v>
      </c>
      <c r="Y4" s="145">
        <v>52</v>
      </c>
      <c r="Z4" s="145">
        <v>25</v>
      </c>
      <c r="AA4" s="145">
        <v>70</v>
      </c>
      <c r="AB4" s="145">
        <v>68</v>
      </c>
      <c r="AC4" s="145">
        <v>50</v>
      </c>
      <c r="AD4" s="196"/>
      <c r="AE4" s="145">
        <v>18</v>
      </c>
      <c r="AF4" s="145">
        <v>50</v>
      </c>
      <c r="AG4" s="145">
        <f t="shared" ref="AG4:AG57" si="0">SUM(C4:AF4)</f>
        <v>871</v>
      </c>
      <c r="AH4" s="145">
        <f t="shared" ref="AH4:AH57" si="1">SUM(E4:J4,M4:O4,R4:U4,X4:AF4)</f>
        <v>681</v>
      </c>
      <c r="AI4" s="145">
        <f>SUM(K4:L4,P4:Q4,V4:W4)</f>
        <v>145</v>
      </c>
    </row>
    <row r="5" spans="1:35">
      <c r="A5" s="2" t="s">
        <v>469</v>
      </c>
      <c r="B5" s="102" t="s">
        <v>92</v>
      </c>
      <c r="C5" s="145">
        <v>23</v>
      </c>
      <c r="D5" s="145">
        <v>22</v>
      </c>
      <c r="E5" s="142"/>
      <c r="F5" s="145">
        <v>26</v>
      </c>
      <c r="G5" s="145">
        <v>75</v>
      </c>
      <c r="H5" s="145">
        <v>25</v>
      </c>
      <c r="I5" s="145">
        <v>27</v>
      </c>
      <c r="J5" s="145">
        <v>18</v>
      </c>
      <c r="K5" s="142"/>
      <c r="L5" s="190">
        <v>50</v>
      </c>
      <c r="M5" s="145">
        <v>19</v>
      </c>
      <c r="N5" s="190">
        <v>21</v>
      </c>
      <c r="O5" s="145">
        <v>80</v>
      </c>
      <c r="P5" s="145">
        <v>58</v>
      </c>
      <c r="Q5" s="145">
        <v>69</v>
      </c>
      <c r="R5" s="145">
        <v>70</v>
      </c>
      <c r="S5" s="145">
        <v>49</v>
      </c>
      <c r="T5" s="139"/>
      <c r="U5" s="139"/>
      <c r="V5" s="139"/>
      <c r="W5" s="139"/>
      <c r="X5" s="145">
        <v>43</v>
      </c>
      <c r="Y5" s="139"/>
      <c r="Z5" s="145">
        <v>55</v>
      </c>
      <c r="AA5" s="145">
        <v>10</v>
      </c>
      <c r="AB5" s="139"/>
      <c r="AC5" s="145">
        <v>30</v>
      </c>
      <c r="AD5" s="145">
        <v>13</v>
      </c>
      <c r="AE5" s="212"/>
      <c r="AF5" s="145">
        <v>30</v>
      </c>
      <c r="AG5" s="145">
        <f t="shared" si="0"/>
        <v>813</v>
      </c>
      <c r="AH5" s="145">
        <f t="shared" si="1"/>
        <v>591</v>
      </c>
      <c r="AI5" s="145">
        <f t="shared" ref="AI5:AI57" si="2">SUM(K5:L5,P5:Q5,V5:W5)</f>
        <v>177</v>
      </c>
    </row>
    <row r="6" spans="1:35">
      <c r="A6" s="200" t="s">
        <v>581</v>
      </c>
      <c r="B6" s="200" t="s">
        <v>92</v>
      </c>
      <c r="C6" s="605" t="s">
        <v>583</v>
      </c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7"/>
      <c r="Y6" s="145">
        <v>28</v>
      </c>
      <c r="Z6" s="165"/>
      <c r="AA6" s="165"/>
      <c r="AB6" s="165"/>
      <c r="AC6" s="165"/>
      <c r="AD6" s="165"/>
      <c r="AE6" s="165"/>
      <c r="AF6" s="165"/>
      <c r="AG6" s="145">
        <f t="shared" si="0"/>
        <v>28</v>
      </c>
      <c r="AH6" s="145">
        <f t="shared" si="1"/>
        <v>28</v>
      </c>
      <c r="AI6" s="145">
        <f>SUM(K6:L6,P6:Q6,V6:W6)</f>
        <v>0</v>
      </c>
    </row>
    <row r="7" spans="1:35">
      <c r="A7" s="200" t="s">
        <v>554</v>
      </c>
      <c r="B7" s="200" t="s">
        <v>92</v>
      </c>
      <c r="C7" s="165"/>
      <c r="D7" s="165"/>
      <c r="E7" s="605" t="s">
        <v>532</v>
      </c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7"/>
      <c r="T7" s="41">
        <v>2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45">
        <f t="shared" si="0"/>
        <v>2</v>
      </c>
      <c r="AH7" s="145">
        <f t="shared" si="1"/>
        <v>2</v>
      </c>
      <c r="AI7" s="145">
        <f>SUM(K7:L7,P7:Q7,V7:W7)</f>
        <v>0</v>
      </c>
    </row>
    <row r="8" spans="1:35">
      <c r="A8" s="2" t="s">
        <v>443</v>
      </c>
      <c r="B8" s="102" t="s">
        <v>100</v>
      </c>
      <c r="C8" s="145">
        <v>35</v>
      </c>
      <c r="D8" s="145">
        <v>38</v>
      </c>
      <c r="E8" s="145">
        <v>69</v>
      </c>
      <c r="F8" s="145">
        <v>64</v>
      </c>
      <c r="G8" s="145">
        <v>22</v>
      </c>
      <c r="H8" s="145">
        <v>58</v>
      </c>
      <c r="I8" s="145">
        <v>61</v>
      </c>
      <c r="J8" s="145">
        <v>50</v>
      </c>
      <c r="K8" s="145">
        <v>65</v>
      </c>
      <c r="L8" s="190">
        <v>30</v>
      </c>
      <c r="M8" s="190">
        <v>64</v>
      </c>
      <c r="N8" s="137" t="s">
        <v>202</v>
      </c>
      <c r="O8" s="190">
        <v>70</v>
      </c>
      <c r="P8" s="145">
        <v>57</v>
      </c>
      <c r="Q8" s="145">
        <v>56</v>
      </c>
      <c r="R8" s="145">
        <v>58</v>
      </c>
      <c r="S8" s="145">
        <v>80</v>
      </c>
      <c r="T8" s="145">
        <v>73</v>
      </c>
      <c r="U8" s="135">
        <v>25</v>
      </c>
      <c r="V8" s="145">
        <v>31</v>
      </c>
      <c r="W8" s="145">
        <v>26</v>
      </c>
      <c r="X8" s="137" t="s">
        <v>202</v>
      </c>
      <c r="Y8" s="137" t="s">
        <v>202</v>
      </c>
      <c r="Z8" s="137" t="s">
        <v>202</v>
      </c>
      <c r="AA8" s="137" t="s">
        <v>202</v>
      </c>
      <c r="AB8" s="196"/>
      <c r="AC8" s="145">
        <v>60</v>
      </c>
      <c r="AD8" s="190">
        <v>48</v>
      </c>
      <c r="AE8" s="145">
        <v>67</v>
      </c>
      <c r="AF8" s="145">
        <v>51</v>
      </c>
      <c r="AG8" s="145">
        <f t="shared" si="0"/>
        <v>1258</v>
      </c>
      <c r="AH8" s="145">
        <f t="shared" si="1"/>
        <v>920</v>
      </c>
      <c r="AI8" s="145">
        <f t="shared" si="2"/>
        <v>265</v>
      </c>
    </row>
    <row r="9" spans="1:35">
      <c r="A9" s="2" t="s">
        <v>445</v>
      </c>
      <c r="B9" s="102" t="s">
        <v>100</v>
      </c>
      <c r="C9" s="145">
        <v>18</v>
      </c>
      <c r="D9" s="145">
        <v>22</v>
      </c>
      <c r="E9" s="145">
        <v>11</v>
      </c>
      <c r="F9" s="145">
        <v>16</v>
      </c>
      <c r="G9" s="145">
        <v>58</v>
      </c>
      <c r="H9" s="145">
        <v>22</v>
      </c>
      <c r="I9" s="145">
        <v>19</v>
      </c>
      <c r="J9" s="145">
        <v>30</v>
      </c>
      <c r="K9" s="142"/>
      <c r="L9" s="142"/>
      <c r="M9" s="145">
        <v>10</v>
      </c>
      <c r="N9" s="145">
        <v>33</v>
      </c>
      <c r="O9" s="139"/>
      <c r="P9" s="139"/>
      <c r="Q9" s="145">
        <v>24</v>
      </c>
      <c r="R9" s="145">
        <v>22</v>
      </c>
      <c r="S9" s="196"/>
      <c r="T9" s="196"/>
      <c r="U9" s="145">
        <v>13</v>
      </c>
      <c r="V9" s="196"/>
      <c r="W9" s="196"/>
      <c r="X9" s="145">
        <v>33</v>
      </c>
      <c r="Y9" s="145">
        <v>49</v>
      </c>
      <c r="Z9" s="196"/>
      <c r="AA9" s="145">
        <v>22</v>
      </c>
      <c r="AB9" s="145">
        <v>12</v>
      </c>
      <c r="AC9" s="196"/>
      <c r="AD9" s="196"/>
      <c r="AE9" s="196"/>
      <c r="AF9" s="196"/>
      <c r="AG9" s="145">
        <f t="shared" si="0"/>
        <v>414</v>
      </c>
      <c r="AH9" s="145">
        <f t="shared" si="1"/>
        <v>350</v>
      </c>
      <c r="AI9" s="145">
        <f t="shared" si="2"/>
        <v>24</v>
      </c>
    </row>
    <row r="10" spans="1:35">
      <c r="A10" s="2" t="s">
        <v>446</v>
      </c>
      <c r="B10" s="102" t="s">
        <v>100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45">
        <v>49</v>
      </c>
      <c r="M10" s="142"/>
      <c r="N10" s="145">
        <v>46</v>
      </c>
      <c r="O10" s="196"/>
      <c r="P10" s="139"/>
      <c r="Q10" s="196"/>
      <c r="R10" s="196"/>
      <c r="S10" s="141"/>
      <c r="T10" s="145">
        <v>7</v>
      </c>
      <c r="U10" s="145">
        <v>55</v>
      </c>
      <c r="V10" s="145">
        <v>49</v>
      </c>
      <c r="W10" s="145">
        <v>54</v>
      </c>
      <c r="X10" s="145">
        <v>47</v>
      </c>
      <c r="Y10" s="145">
        <v>31</v>
      </c>
      <c r="Z10" s="145">
        <v>40</v>
      </c>
      <c r="AA10" s="145">
        <v>40</v>
      </c>
      <c r="AB10" s="145">
        <v>57</v>
      </c>
      <c r="AC10" s="145">
        <v>20</v>
      </c>
      <c r="AD10" s="145">
        <v>28</v>
      </c>
      <c r="AE10" s="190">
        <v>12</v>
      </c>
      <c r="AF10" s="145">
        <v>29</v>
      </c>
      <c r="AG10" s="145">
        <f t="shared" si="0"/>
        <v>564</v>
      </c>
      <c r="AH10" s="145">
        <f t="shared" si="1"/>
        <v>412</v>
      </c>
      <c r="AI10" s="145">
        <f t="shared" si="2"/>
        <v>152</v>
      </c>
    </row>
    <row r="11" spans="1:35">
      <c r="A11" s="2" t="s">
        <v>470</v>
      </c>
      <c r="B11" s="102" t="s">
        <v>100</v>
      </c>
      <c r="C11" s="145">
        <v>27</v>
      </c>
      <c r="D11" s="145">
        <v>20</v>
      </c>
      <c r="E11" s="142"/>
      <c r="F11" s="142"/>
      <c r="G11" s="142"/>
      <c r="H11" s="142"/>
      <c r="I11" s="142"/>
      <c r="J11" s="142"/>
      <c r="K11" s="145">
        <v>15</v>
      </c>
      <c r="L11" s="142"/>
      <c r="M11" s="142"/>
      <c r="N11" s="142"/>
      <c r="O11" s="145">
        <v>10</v>
      </c>
      <c r="P11" s="145">
        <v>23</v>
      </c>
      <c r="Q11" s="196"/>
      <c r="R11" s="196"/>
      <c r="S11" s="196"/>
      <c r="T11" s="196"/>
      <c r="U11" s="196"/>
      <c r="V11" s="196"/>
      <c r="W11" s="196"/>
      <c r="X11" s="196"/>
      <c r="Y11" s="196"/>
      <c r="Z11" s="145">
        <v>40</v>
      </c>
      <c r="AA11" s="145">
        <v>40</v>
      </c>
      <c r="AB11" s="145">
        <v>23</v>
      </c>
      <c r="AC11" s="212"/>
      <c r="AD11" s="212"/>
      <c r="AE11" s="196"/>
      <c r="AF11" s="196"/>
      <c r="AG11" s="145">
        <f t="shared" si="0"/>
        <v>198</v>
      </c>
      <c r="AH11" s="145">
        <f t="shared" si="1"/>
        <v>113</v>
      </c>
      <c r="AI11" s="145">
        <f t="shared" si="2"/>
        <v>38</v>
      </c>
    </row>
    <row r="12" spans="1:35">
      <c r="A12" s="2" t="s">
        <v>447</v>
      </c>
      <c r="B12" s="102" t="s">
        <v>99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5">
        <v>7</v>
      </c>
      <c r="W12" s="139"/>
      <c r="X12" s="139"/>
      <c r="Y12" s="139"/>
      <c r="Z12" s="139"/>
      <c r="AA12" s="139"/>
      <c r="AB12" s="139"/>
      <c r="AC12" s="212"/>
      <c r="AD12" s="212"/>
      <c r="AE12" s="212"/>
      <c r="AF12" s="145">
        <v>15</v>
      </c>
      <c r="AG12" s="145">
        <f t="shared" si="0"/>
        <v>22</v>
      </c>
      <c r="AH12" s="145">
        <f t="shared" si="1"/>
        <v>15</v>
      </c>
      <c r="AI12" s="145">
        <f t="shared" si="2"/>
        <v>7</v>
      </c>
    </row>
    <row r="13" spans="1:35">
      <c r="A13" s="2" t="s">
        <v>471</v>
      </c>
      <c r="B13" s="102" t="s">
        <v>99</v>
      </c>
      <c r="C13" s="145">
        <v>40</v>
      </c>
      <c r="D13" s="145">
        <v>40</v>
      </c>
      <c r="E13" s="145">
        <v>26</v>
      </c>
      <c r="F13" s="145">
        <v>46</v>
      </c>
      <c r="G13" s="145">
        <v>38</v>
      </c>
      <c r="H13" s="190">
        <v>27</v>
      </c>
      <c r="I13" s="145">
        <v>4</v>
      </c>
      <c r="J13" s="145">
        <v>27</v>
      </c>
      <c r="K13" s="145">
        <v>9</v>
      </c>
      <c r="L13" s="145">
        <v>20</v>
      </c>
      <c r="M13" s="145">
        <v>19</v>
      </c>
      <c r="N13" s="145">
        <v>46</v>
      </c>
      <c r="O13" s="145">
        <v>5</v>
      </c>
      <c r="P13" s="145">
        <v>23</v>
      </c>
      <c r="Q13" s="145">
        <v>24</v>
      </c>
      <c r="R13" s="145">
        <v>10</v>
      </c>
      <c r="S13" s="141"/>
      <c r="T13" s="145">
        <v>16</v>
      </c>
      <c r="U13" s="145">
        <v>55</v>
      </c>
      <c r="V13" s="190">
        <v>67</v>
      </c>
      <c r="W13" s="135">
        <v>22</v>
      </c>
      <c r="X13" s="145">
        <v>60</v>
      </c>
      <c r="Y13" s="145">
        <v>80</v>
      </c>
      <c r="Z13" s="145">
        <v>79</v>
      </c>
      <c r="AA13" s="145">
        <v>80</v>
      </c>
      <c r="AB13" s="145">
        <v>59</v>
      </c>
      <c r="AC13" s="145">
        <v>12</v>
      </c>
      <c r="AD13" s="145">
        <v>29</v>
      </c>
      <c r="AE13" s="145">
        <v>15</v>
      </c>
      <c r="AF13" s="145">
        <v>65</v>
      </c>
      <c r="AG13" s="145">
        <f t="shared" si="0"/>
        <v>1043</v>
      </c>
      <c r="AH13" s="145">
        <f t="shared" si="1"/>
        <v>798</v>
      </c>
      <c r="AI13" s="145">
        <f t="shared" si="2"/>
        <v>165</v>
      </c>
    </row>
    <row r="14" spans="1:35">
      <c r="A14" s="2" t="s">
        <v>448</v>
      </c>
      <c r="B14" s="102" t="s">
        <v>99</v>
      </c>
      <c r="C14" s="145">
        <v>40</v>
      </c>
      <c r="D14" s="145">
        <v>41</v>
      </c>
      <c r="E14" s="145">
        <v>54</v>
      </c>
      <c r="F14" s="145">
        <v>34</v>
      </c>
      <c r="G14" s="145">
        <v>42</v>
      </c>
      <c r="H14" s="145">
        <v>51</v>
      </c>
      <c r="I14" s="145">
        <v>76</v>
      </c>
      <c r="J14" s="145">
        <v>53</v>
      </c>
      <c r="K14" s="145">
        <v>71</v>
      </c>
      <c r="L14" s="145">
        <v>60</v>
      </c>
      <c r="M14" s="145">
        <v>61</v>
      </c>
      <c r="N14" s="137" t="s">
        <v>202</v>
      </c>
      <c r="O14" s="145">
        <v>75</v>
      </c>
      <c r="P14" s="145">
        <v>57</v>
      </c>
      <c r="Q14" s="145">
        <v>56</v>
      </c>
      <c r="R14" s="145">
        <v>70</v>
      </c>
      <c r="S14" s="145">
        <v>80</v>
      </c>
      <c r="T14" s="145">
        <v>64</v>
      </c>
      <c r="U14" s="145">
        <v>25</v>
      </c>
      <c r="V14" s="139"/>
      <c r="W14" s="145">
        <v>58</v>
      </c>
      <c r="X14" s="137" t="s">
        <v>202</v>
      </c>
      <c r="Y14" s="137" t="s">
        <v>202</v>
      </c>
      <c r="Z14" s="137" t="s">
        <v>202</v>
      </c>
      <c r="AA14" s="137" t="s">
        <v>202</v>
      </c>
      <c r="AB14" s="145">
        <v>21</v>
      </c>
      <c r="AC14" s="145">
        <v>68</v>
      </c>
      <c r="AD14" s="145">
        <v>51</v>
      </c>
      <c r="AE14" s="145">
        <v>65</v>
      </c>
      <c r="AF14" s="139"/>
      <c r="AG14" s="145">
        <f t="shared" si="0"/>
        <v>1273</v>
      </c>
      <c r="AH14" s="145">
        <f t="shared" si="1"/>
        <v>890</v>
      </c>
      <c r="AI14" s="145">
        <f t="shared" si="2"/>
        <v>302</v>
      </c>
    </row>
    <row r="15" spans="1:35">
      <c r="A15" s="200" t="s">
        <v>576</v>
      </c>
      <c r="B15" s="200" t="s">
        <v>99</v>
      </c>
      <c r="C15" s="605" t="s">
        <v>532</v>
      </c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  <c r="R15" s="606"/>
      <c r="S15" s="606"/>
      <c r="T15" s="606"/>
      <c r="U15" s="606"/>
      <c r="V15" s="606"/>
      <c r="W15" s="607"/>
      <c r="X15" s="214">
        <v>20</v>
      </c>
      <c r="Y15" s="165"/>
      <c r="Z15" s="165"/>
      <c r="AA15" s="165"/>
      <c r="AB15" s="165"/>
      <c r="AC15" s="165"/>
      <c r="AD15" s="165"/>
      <c r="AE15" s="165"/>
      <c r="AF15" s="165"/>
      <c r="AG15" s="145">
        <f t="shared" si="0"/>
        <v>20</v>
      </c>
      <c r="AH15" s="145">
        <f t="shared" si="1"/>
        <v>20</v>
      </c>
      <c r="AI15" s="145">
        <f t="shared" si="2"/>
        <v>0</v>
      </c>
    </row>
    <row r="16" spans="1:35">
      <c r="A16" s="200" t="s">
        <v>584</v>
      </c>
      <c r="B16" s="200" t="s">
        <v>99</v>
      </c>
      <c r="C16" s="605" t="s">
        <v>585</v>
      </c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  <c r="R16" s="606"/>
      <c r="S16" s="606"/>
      <c r="T16" s="606"/>
      <c r="U16" s="606"/>
      <c r="V16" s="606"/>
      <c r="W16" s="606"/>
      <c r="X16" s="607"/>
      <c r="Y16" s="135">
        <v>18</v>
      </c>
      <c r="Z16" s="145">
        <v>9</v>
      </c>
      <c r="AA16" s="165"/>
      <c r="AB16" s="165"/>
      <c r="AC16" s="165"/>
      <c r="AD16" s="165"/>
      <c r="AE16" s="165"/>
      <c r="AF16" s="165"/>
      <c r="AG16" s="145">
        <f t="shared" si="0"/>
        <v>27</v>
      </c>
      <c r="AH16" s="145">
        <f t="shared" si="1"/>
        <v>27</v>
      </c>
      <c r="AI16" s="145">
        <f t="shared" si="2"/>
        <v>0</v>
      </c>
    </row>
    <row r="17" spans="1:35">
      <c r="A17" s="200" t="s">
        <v>535</v>
      </c>
      <c r="B17" s="200" t="s">
        <v>487</v>
      </c>
      <c r="C17" s="605" t="s">
        <v>537</v>
      </c>
      <c r="D17" s="606"/>
      <c r="E17" s="606"/>
      <c r="F17" s="606"/>
      <c r="G17" s="606"/>
      <c r="H17" s="606"/>
      <c r="I17" s="606"/>
      <c r="J17" s="606"/>
      <c r="K17" s="606"/>
      <c r="L17" s="606"/>
      <c r="M17" s="607"/>
      <c r="N17" s="145">
        <v>34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45">
        <f t="shared" si="0"/>
        <v>34</v>
      </c>
      <c r="AH17" s="145">
        <f t="shared" si="1"/>
        <v>34</v>
      </c>
      <c r="AI17" s="145">
        <f t="shared" si="2"/>
        <v>0</v>
      </c>
    </row>
    <row r="18" spans="1:35">
      <c r="A18" s="200" t="s">
        <v>586</v>
      </c>
      <c r="B18" s="225" t="s">
        <v>487</v>
      </c>
      <c r="C18" s="605" t="s">
        <v>585</v>
      </c>
      <c r="D18" s="606"/>
      <c r="E18" s="606"/>
      <c r="F18" s="606"/>
      <c r="G18" s="606"/>
      <c r="H18" s="606"/>
      <c r="I18" s="606"/>
      <c r="J18" s="606"/>
      <c r="K18" s="606"/>
      <c r="L18" s="606"/>
      <c r="M18" s="606"/>
      <c r="N18" s="606"/>
      <c r="O18" s="606"/>
      <c r="P18" s="606"/>
      <c r="Q18" s="606"/>
      <c r="R18" s="606"/>
      <c r="S18" s="606"/>
      <c r="T18" s="606"/>
      <c r="U18" s="606"/>
      <c r="V18" s="606"/>
      <c r="W18" s="606"/>
      <c r="X18" s="607"/>
      <c r="Y18" s="171">
        <v>60</v>
      </c>
      <c r="Z18" s="145">
        <v>29</v>
      </c>
      <c r="AA18" s="165"/>
      <c r="AB18" s="165"/>
      <c r="AC18" s="165"/>
      <c r="AD18" s="165"/>
      <c r="AE18" s="165"/>
      <c r="AF18" s="165"/>
      <c r="AG18" s="145">
        <f t="shared" si="0"/>
        <v>89</v>
      </c>
      <c r="AH18" s="145">
        <f t="shared" si="1"/>
        <v>89</v>
      </c>
      <c r="AI18" s="145">
        <f t="shared" si="2"/>
        <v>0</v>
      </c>
    </row>
    <row r="19" spans="1:35">
      <c r="A19" s="2" t="s">
        <v>473</v>
      </c>
      <c r="B19" s="102" t="s">
        <v>487</v>
      </c>
      <c r="C19" s="145">
        <v>44</v>
      </c>
      <c r="D19" s="145">
        <v>50</v>
      </c>
      <c r="E19" s="145">
        <v>31</v>
      </c>
      <c r="F19" s="145">
        <v>46</v>
      </c>
      <c r="G19" s="145">
        <v>31</v>
      </c>
      <c r="H19" s="145">
        <v>14</v>
      </c>
      <c r="I19" s="142"/>
      <c r="J19" s="145">
        <v>11</v>
      </c>
      <c r="K19" s="145">
        <v>80</v>
      </c>
      <c r="L19" s="145">
        <v>26</v>
      </c>
      <c r="M19" s="139"/>
      <c r="N19" s="190">
        <v>70</v>
      </c>
      <c r="O19" s="196"/>
      <c r="P19" s="196"/>
      <c r="Q19" s="196"/>
      <c r="R19" s="196"/>
      <c r="S19" s="196"/>
      <c r="T19" s="608" t="s">
        <v>556</v>
      </c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9"/>
      <c r="AG19" s="145">
        <f t="shared" si="0"/>
        <v>403</v>
      </c>
      <c r="AH19" s="145">
        <f t="shared" si="1"/>
        <v>203</v>
      </c>
      <c r="AI19" s="145">
        <f t="shared" si="2"/>
        <v>106</v>
      </c>
    </row>
    <row r="20" spans="1:35">
      <c r="A20" s="2" t="s">
        <v>451</v>
      </c>
      <c r="B20" s="102" t="s">
        <v>487</v>
      </c>
      <c r="C20" s="145">
        <v>52</v>
      </c>
      <c r="D20" s="145">
        <v>50</v>
      </c>
      <c r="E20" s="145">
        <v>80</v>
      </c>
      <c r="F20" s="145">
        <v>34</v>
      </c>
      <c r="G20" s="145">
        <v>80</v>
      </c>
      <c r="H20" s="145">
        <v>80</v>
      </c>
      <c r="I20" s="145">
        <v>31</v>
      </c>
      <c r="J20" s="145">
        <v>69</v>
      </c>
      <c r="K20" s="142"/>
      <c r="L20" s="196"/>
      <c r="M20" s="145">
        <v>70</v>
      </c>
      <c r="N20" s="137" t="s">
        <v>202</v>
      </c>
      <c r="O20" s="145">
        <v>30</v>
      </c>
      <c r="P20" s="139"/>
      <c r="Q20" s="145">
        <v>37</v>
      </c>
      <c r="R20" s="145">
        <v>80</v>
      </c>
      <c r="S20" s="145">
        <v>80</v>
      </c>
      <c r="T20" s="145">
        <v>80</v>
      </c>
      <c r="U20" s="145">
        <v>80</v>
      </c>
      <c r="V20" s="145">
        <v>80</v>
      </c>
      <c r="W20" s="145">
        <v>40</v>
      </c>
      <c r="X20" s="139"/>
      <c r="Y20" s="139"/>
      <c r="Z20" s="139"/>
      <c r="AA20" s="145">
        <v>60</v>
      </c>
      <c r="AB20" s="145">
        <v>80</v>
      </c>
      <c r="AC20" s="145">
        <v>80</v>
      </c>
      <c r="AD20" s="212"/>
      <c r="AE20" s="145">
        <v>80</v>
      </c>
      <c r="AF20" s="145">
        <v>80</v>
      </c>
      <c r="AG20" s="145">
        <f t="shared" si="0"/>
        <v>1433</v>
      </c>
      <c r="AH20" s="145">
        <f t="shared" si="1"/>
        <v>1174</v>
      </c>
      <c r="AI20" s="145">
        <f t="shared" si="2"/>
        <v>157</v>
      </c>
    </row>
    <row r="21" spans="1:35">
      <c r="A21" s="2" t="s">
        <v>570</v>
      </c>
      <c r="B21" s="102" t="s">
        <v>487</v>
      </c>
      <c r="C21" s="610" t="s">
        <v>574</v>
      </c>
      <c r="D21" s="610"/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10"/>
      <c r="Q21" s="610"/>
      <c r="R21" s="610"/>
      <c r="S21" s="610"/>
      <c r="T21" s="610"/>
      <c r="U21" s="610"/>
      <c r="V21" s="610"/>
      <c r="W21" s="611"/>
      <c r="X21" s="145">
        <v>53</v>
      </c>
      <c r="Y21" s="196"/>
      <c r="Z21" s="145">
        <v>51</v>
      </c>
      <c r="AA21" s="145">
        <v>56</v>
      </c>
      <c r="AB21" s="145">
        <v>21</v>
      </c>
      <c r="AC21" s="196"/>
      <c r="AD21" s="145">
        <v>29</v>
      </c>
      <c r="AE21" s="145">
        <v>5</v>
      </c>
      <c r="AF21" s="196"/>
      <c r="AG21" s="145">
        <f t="shared" si="0"/>
        <v>215</v>
      </c>
      <c r="AH21" s="145">
        <f t="shared" si="1"/>
        <v>215</v>
      </c>
      <c r="AI21" s="145">
        <f t="shared" si="2"/>
        <v>0</v>
      </c>
    </row>
    <row r="22" spans="1:35">
      <c r="A22" s="2" t="s">
        <v>472</v>
      </c>
      <c r="B22" s="102" t="s">
        <v>488</v>
      </c>
      <c r="C22" s="142"/>
      <c r="D22" s="145">
        <v>19</v>
      </c>
      <c r="E22" s="145">
        <v>49</v>
      </c>
      <c r="F22" s="145">
        <v>21</v>
      </c>
      <c r="G22" s="145">
        <v>40</v>
      </c>
      <c r="H22" s="145">
        <v>32</v>
      </c>
      <c r="I22" s="145">
        <v>7</v>
      </c>
      <c r="J22" s="145">
        <v>40</v>
      </c>
      <c r="K22" s="145">
        <v>56</v>
      </c>
      <c r="L22" s="145">
        <v>70</v>
      </c>
      <c r="M22" s="145">
        <v>63</v>
      </c>
      <c r="N22" s="145">
        <v>80</v>
      </c>
      <c r="O22" s="190">
        <v>60</v>
      </c>
      <c r="P22" s="145">
        <v>22</v>
      </c>
      <c r="Q22" s="145">
        <v>49</v>
      </c>
      <c r="R22" s="139"/>
      <c r="S22" s="145">
        <v>24</v>
      </c>
      <c r="T22" s="145">
        <v>6</v>
      </c>
      <c r="U22" s="145">
        <v>26</v>
      </c>
      <c r="V22" s="145">
        <v>80</v>
      </c>
      <c r="W22" s="190">
        <v>70</v>
      </c>
      <c r="X22" s="145">
        <v>80</v>
      </c>
      <c r="Y22" s="145">
        <v>64</v>
      </c>
      <c r="Z22" s="139"/>
      <c r="AA22" s="145">
        <v>80</v>
      </c>
      <c r="AB22" s="145">
        <v>80</v>
      </c>
      <c r="AC22" s="145">
        <v>18</v>
      </c>
      <c r="AD22" s="145">
        <v>80</v>
      </c>
      <c r="AE22" s="145">
        <v>64</v>
      </c>
      <c r="AF22" s="145">
        <v>29</v>
      </c>
      <c r="AG22" s="145">
        <f t="shared" si="0"/>
        <v>1309</v>
      </c>
      <c r="AH22" s="145">
        <f t="shared" si="1"/>
        <v>943</v>
      </c>
      <c r="AI22" s="145">
        <f t="shared" si="2"/>
        <v>347</v>
      </c>
    </row>
    <row r="23" spans="1:35">
      <c r="A23" s="2" t="s">
        <v>449</v>
      </c>
      <c r="B23" s="102" t="s">
        <v>488</v>
      </c>
      <c r="C23" s="145">
        <v>64</v>
      </c>
      <c r="D23" s="145">
        <v>40</v>
      </c>
      <c r="E23" s="139"/>
      <c r="F23" s="145">
        <v>59</v>
      </c>
      <c r="G23" s="145">
        <v>49</v>
      </c>
      <c r="H23" s="145">
        <v>66</v>
      </c>
      <c r="I23" s="145">
        <v>73</v>
      </c>
      <c r="J23" s="145">
        <v>30</v>
      </c>
      <c r="K23" s="145">
        <v>47</v>
      </c>
      <c r="L23" s="145">
        <v>71</v>
      </c>
      <c r="M23" s="139"/>
      <c r="N23" s="137" t="s">
        <v>202</v>
      </c>
      <c r="O23" s="145">
        <v>80</v>
      </c>
      <c r="P23" s="145">
        <v>80</v>
      </c>
      <c r="Q23" s="145">
        <v>80</v>
      </c>
      <c r="R23" s="145">
        <v>26</v>
      </c>
      <c r="S23" s="145">
        <v>57</v>
      </c>
      <c r="T23" s="145">
        <v>30</v>
      </c>
      <c r="U23" s="139"/>
      <c r="V23" s="145">
        <v>31</v>
      </c>
      <c r="W23" s="145">
        <v>80</v>
      </c>
      <c r="X23" s="137" t="s">
        <v>202</v>
      </c>
      <c r="Y23" s="137" t="s">
        <v>202</v>
      </c>
      <c r="Z23" s="137" t="s">
        <v>202</v>
      </c>
      <c r="AA23" s="137" t="s">
        <v>202</v>
      </c>
      <c r="AB23" s="196"/>
      <c r="AC23" s="145">
        <v>62</v>
      </c>
      <c r="AD23" s="212"/>
      <c r="AE23" s="212"/>
      <c r="AF23" s="139"/>
      <c r="AG23" s="145">
        <f t="shared" si="0"/>
        <v>1025</v>
      </c>
      <c r="AH23" s="145">
        <f t="shared" si="1"/>
        <v>532</v>
      </c>
      <c r="AI23" s="145">
        <f t="shared" si="2"/>
        <v>389</v>
      </c>
    </row>
    <row r="24" spans="1:35">
      <c r="A24" s="2" t="s">
        <v>450</v>
      </c>
      <c r="B24" s="102" t="s">
        <v>488</v>
      </c>
      <c r="C24" s="142"/>
      <c r="D24" s="142"/>
      <c r="E24" s="139"/>
      <c r="F24" s="139"/>
      <c r="G24" s="139"/>
      <c r="H24" s="139"/>
      <c r="I24" s="145">
        <v>49</v>
      </c>
      <c r="J24" s="190">
        <v>40</v>
      </c>
      <c r="K24" s="145">
        <v>33</v>
      </c>
      <c r="L24" s="145">
        <v>54</v>
      </c>
      <c r="M24" s="145">
        <v>23</v>
      </c>
      <c r="N24" s="137" t="s">
        <v>202</v>
      </c>
      <c r="O24" s="145">
        <v>50</v>
      </c>
      <c r="P24" s="145">
        <v>58</v>
      </c>
      <c r="Q24" s="145">
        <v>43</v>
      </c>
      <c r="R24" s="145">
        <v>54</v>
      </c>
      <c r="S24" s="145">
        <v>23</v>
      </c>
      <c r="T24" s="145">
        <v>50</v>
      </c>
      <c r="U24" s="145">
        <v>54</v>
      </c>
      <c r="V24" s="145">
        <v>49</v>
      </c>
      <c r="W24" s="139"/>
      <c r="X24" s="137" t="s">
        <v>202</v>
      </c>
      <c r="Y24" s="137" t="s">
        <v>202</v>
      </c>
      <c r="Z24" s="139"/>
      <c r="AA24" s="196"/>
      <c r="AB24" s="145">
        <v>59</v>
      </c>
      <c r="AC24" s="212"/>
      <c r="AD24" s="145">
        <v>51</v>
      </c>
      <c r="AE24" s="212"/>
      <c r="AF24" s="190">
        <v>41</v>
      </c>
      <c r="AG24" s="145">
        <f t="shared" si="0"/>
        <v>731</v>
      </c>
      <c r="AH24" s="145">
        <f t="shared" si="1"/>
        <v>494</v>
      </c>
      <c r="AI24" s="145">
        <f t="shared" si="2"/>
        <v>237</v>
      </c>
    </row>
    <row r="25" spans="1:35">
      <c r="A25" s="200" t="s">
        <v>577</v>
      </c>
      <c r="B25" s="200" t="s">
        <v>488</v>
      </c>
      <c r="C25" s="605" t="s">
        <v>532</v>
      </c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6"/>
      <c r="O25" s="606"/>
      <c r="P25" s="606"/>
      <c r="Q25" s="606"/>
      <c r="R25" s="606"/>
      <c r="S25" s="606"/>
      <c r="T25" s="606"/>
      <c r="U25" s="606"/>
      <c r="V25" s="606"/>
      <c r="W25" s="607"/>
      <c r="X25" s="145">
        <v>40</v>
      </c>
      <c r="Y25" s="165"/>
      <c r="Z25" s="190">
        <v>49</v>
      </c>
      <c r="AA25" s="165"/>
      <c r="AB25" s="165"/>
      <c r="AC25" s="165"/>
      <c r="AD25" s="165"/>
      <c r="AE25" s="165"/>
      <c r="AF25" s="165"/>
      <c r="AG25" s="145">
        <f t="shared" si="0"/>
        <v>89</v>
      </c>
      <c r="AH25" s="145">
        <f t="shared" si="1"/>
        <v>89</v>
      </c>
      <c r="AI25" s="145">
        <f t="shared" si="2"/>
        <v>0</v>
      </c>
    </row>
    <row r="26" spans="1:35">
      <c r="A26" s="200" t="s">
        <v>592</v>
      </c>
      <c r="B26" s="200" t="s">
        <v>488</v>
      </c>
      <c r="C26" s="605" t="s">
        <v>537</v>
      </c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  <c r="X26" s="606"/>
      <c r="Y26" s="606"/>
      <c r="Z26" s="607"/>
      <c r="AA26" s="145">
        <v>24</v>
      </c>
      <c r="AB26" s="165"/>
      <c r="AC26" s="165"/>
      <c r="AD26" s="165"/>
      <c r="AE26" s="165"/>
      <c r="AF26" s="165"/>
      <c r="AG26" s="145">
        <f t="shared" ref="AG26" si="3">SUM(C26:AF26)</f>
        <v>24</v>
      </c>
      <c r="AH26" s="145">
        <f t="shared" ref="AH26" si="4">SUM(E26:J26,M26:O26,R26:U26,X26:AF26)</f>
        <v>24</v>
      </c>
      <c r="AI26" s="145">
        <f t="shared" ref="AI26" si="5">SUM(K26:L26,P26:Q26,V26:W26)</f>
        <v>0</v>
      </c>
    </row>
    <row r="27" spans="1:35">
      <c r="A27" s="200" t="s">
        <v>571</v>
      </c>
      <c r="B27" s="200" t="s">
        <v>488</v>
      </c>
      <c r="C27" s="605" t="s">
        <v>537</v>
      </c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6"/>
      <c r="V27" s="606"/>
      <c r="W27" s="607"/>
      <c r="X27" s="145">
        <v>40</v>
      </c>
      <c r="Y27" s="165"/>
      <c r="Z27" s="145">
        <v>25</v>
      </c>
      <c r="AA27" s="165"/>
      <c r="AB27" s="165"/>
      <c r="AC27" s="165"/>
      <c r="AD27" s="165"/>
      <c r="AE27" s="165"/>
      <c r="AF27" s="165"/>
      <c r="AG27" s="145">
        <f t="shared" si="0"/>
        <v>65</v>
      </c>
      <c r="AH27" s="145">
        <f t="shared" si="1"/>
        <v>65</v>
      </c>
      <c r="AI27" s="145">
        <f t="shared" si="2"/>
        <v>0</v>
      </c>
    </row>
    <row r="28" spans="1:35">
      <c r="A28" s="200" t="s">
        <v>582</v>
      </c>
      <c r="B28" s="225" t="s">
        <v>488</v>
      </c>
      <c r="C28" s="621" t="s">
        <v>583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2"/>
      <c r="Y28" s="145">
        <v>20</v>
      </c>
      <c r="Z28" s="165"/>
      <c r="AA28" s="165"/>
      <c r="AB28" s="165"/>
      <c r="AC28" s="165"/>
      <c r="AD28" s="165"/>
      <c r="AE28" s="165"/>
      <c r="AF28" s="165"/>
      <c r="AG28" s="145">
        <f t="shared" si="0"/>
        <v>20</v>
      </c>
      <c r="AH28" s="145">
        <f t="shared" si="1"/>
        <v>20</v>
      </c>
      <c r="AI28" s="145">
        <f t="shared" si="2"/>
        <v>0</v>
      </c>
    </row>
    <row r="29" spans="1:35">
      <c r="A29" s="2" t="s">
        <v>452</v>
      </c>
      <c r="B29" s="102" t="s">
        <v>481</v>
      </c>
      <c r="C29" s="139"/>
      <c r="D29" s="139"/>
      <c r="E29" s="139"/>
      <c r="F29" s="145">
        <v>80</v>
      </c>
      <c r="G29" s="145">
        <v>80</v>
      </c>
      <c r="H29" s="145">
        <v>80</v>
      </c>
      <c r="I29" s="145">
        <v>80</v>
      </c>
      <c r="J29" s="145">
        <v>80</v>
      </c>
      <c r="K29" s="145">
        <v>80</v>
      </c>
      <c r="L29" s="145">
        <v>80</v>
      </c>
      <c r="M29" s="145">
        <v>80</v>
      </c>
      <c r="N29" s="145">
        <v>31</v>
      </c>
      <c r="O29" s="139"/>
      <c r="P29" s="139"/>
      <c r="Q29" s="139"/>
      <c r="R29" s="190">
        <v>48</v>
      </c>
      <c r="S29" s="145">
        <v>80</v>
      </c>
      <c r="T29" s="145">
        <v>74</v>
      </c>
      <c r="U29" s="145">
        <v>54</v>
      </c>
      <c r="V29" s="139"/>
      <c r="W29" s="139"/>
      <c r="X29" s="137" t="s">
        <v>202</v>
      </c>
      <c r="Y29" s="145">
        <v>62</v>
      </c>
      <c r="Z29" s="145">
        <v>80</v>
      </c>
      <c r="AA29" s="190">
        <v>70</v>
      </c>
      <c r="AB29" s="196"/>
      <c r="AC29" s="145">
        <v>80</v>
      </c>
      <c r="AD29" s="212"/>
      <c r="AE29" s="145">
        <v>80</v>
      </c>
      <c r="AF29" s="145">
        <v>60</v>
      </c>
      <c r="AG29" s="145">
        <f t="shared" si="0"/>
        <v>1359</v>
      </c>
      <c r="AH29" s="145">
        <f t="shared" si="1"/>
        <v>1199</v>
      </c>
      <c r="AI29" s="145">
        <f t="shared" si="2"/>
        <v>160</v>
      </c>
    </row>
    <row r="30" spans="1:35">
      <c r="A30" s="2" t="s">
        <v>453</v>
      </c>
      <c r="B30" s="102" t="s">
        <v>481</v>
      </c>
      <c r="C30" s="145">
        <v>68</v>
      </c>
      <c r="D30" s="142"/>
      <c r="E30" s="145">
        <v>9</v>
      </c>
      <c r="F30" s="145">
        <v>80</v>
      </c>
      <c r="G30" s="145">
        <v>40</v>
      </c>
      <c r="H30" s="145">
        <v>48</v>
      </c>
      <c r="I30" s="145">
        <v>80</v>
      </c>
      <c r="J30" s="145">
        <v>40</v>
      </c>
      <c r="K30" s="139"/>
      <c r="L30" s="139"/>
      <c r="M30" s="145">
        <v>80</v>
      </c>
      <c r="N30" s="190">
        <v>70</v>
      </c>
      <c r="O30" s="145">
        <v>58</v>
      </c>
      <c r="P30" s="145">
        <v>80</v>
      </c>
      <c r="Q30" s="145">
        <v>80</v>
      </c>
      <c r="R30" s="145">
        <v>80</v>
      </c>
      <c r="S30" s="196"/>
      <c r="T30" s="145">
        <v>80</v>
      </c>
      <c r="U30" s="145">
        <v>80</v>
      </c>
      <c r="V30" s="145">
        <v>73</v>
      </c>
      <c r="W30" s="145">
        <v>40</v>
      </c>
      <c r="X30" s="145">
        <v>80</v>
      </c>
      <c r="Y30" s="139"/>
      <c r="Z30" s="139"/>
      <c r="AA30" s="139"/>
      <c r="AB30" s="145">
        <v>80</v>
      </c>
      <c r="AC30" s="145">
        <v>80</v>
      </c>
      <c r="AD30" s="145">
        <v>80</v>
      </c>
      <c r="AE30" s="145">
        <v>66</v>
      </c>
      <c r="AF30" s="145">
        <v>4</v>
      </c>
      <c r="AG30" s="145">
        <f t="shared" si="0"/>
        <v>1476</v>
      </c>
      <c r="AH30" s="145">
        <f t="shared" si="1"/>
        <v>1135</v>
      </c>
      <c r="AI30" s="145">
        <f t="shared" si="2"/>
        <v>273</v>
      </c>
    </row>
    <row r="31" spans="1:35">
      <c r="A31" s="2" t="s">
        <v>454</v>
      </c>
      <c r="B31" s="102" t="s">
        <v>481</v>
      </c>
      <c r="C31" s="145">
        <v>75</v>
      </c>
      <c r="D31" s="145">
        <v>79</v>
      </c>
      <c r="E31" s="145">
        <v>71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96"/>
      <c r="AC31" s="196"/>
      <c r="AD31" s="145">
        <v>11</v>
      </c>
      <c r="AE31" s="196"/>
      <c r="AF31" s="145">
        <v>20</v>
      </c>
      <c r="AG31" s="145">
        <f t="shared" si="0"/>
        <v>256</v>
      </c>
      <c r="AH31" s="145">
        <f t="shared" si="1"/>
        <v>102</v>
      </c>
      <c r="AI31" s="145">
        <f t="shared" si="2"/>
        <v>0</v>
      </c>
    </row>
    <row r="32" spans="1:35">
      <c r="A32" s="200" t="s">
        <v>565</v>
      </c>
      <c r="B32" s="200" t="s">
        <v>481</v>
      </c>
      <c r="C32" s="605" t="s">
        <v>566</v>
      </c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7"/>
      <c r="W32" s="214">
        <v>13</v>
      </c>
      <c r="X32" s="165"/>
      <c r="Y32" s="226"/>
      <c r="Z32" s="226"/>
      <c r="AA32" s="145">
        <v>20</v>
      </c>
      <c r="AB32" s="165"/>
      <c r="AC32" s="165"/>
      <c r="AD32" s="165"/>
      <c r="AE32" s="165"/>
      <c r="AF32" s="165"/>
      <c r="AG32" s="145">
        <f t="shared" si="0"/>
        <v>33</v>
      </c>
      <c r="AH32" s="145">
        <f t="shared" si="1"/>
        <v>20</v>
      </c>
      <c r="AI32" s="145">
        <f t="shared" si="2"/>
        <v>13</v>
      </c>
    </row>
    <row r="33" spans="1:35">
      <c r="A33" s="227" t="s">
        <v>588</v>
      </c>
      <c r="B33" s="228" t="s">
        <v>481</v>
      </c>
      <c r="C33" s="605" t="s">
        <v>532</v>
      </c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  <c r="Y33" s="607"/>
      <c r="Z33" s="145">
        <v>55</v>
      </c>
      <c r="AA33" s="165"/>
      <c r="AB33" s="165"/>
      <c r="AC33" s="165"/>
      <c r="AD33" s="165"/>
      <c r="AE33" s="165"/>
      <c r="AF33" s="165"/>
      <c r="AG33" s="145">
        <f t="shared" ref="AG33" si="6">SUM(C33:AF33)</f>
        <v>55</v>
      </c>
      <c r="AH33" s="145">
        <f t="shared" ref="AH33" si="7">SUM(E33:J33,M33:O33,R33:U33,X33:AF33)</f>
        <v>55</v>
      </c>
      <c r="AI33" s="145">
        <f t="shared" ref="AI33" si="8">SUM(K33:L33,P33:Q33,V33:W33)</f>
        <v>0</v>
      </c>
    </row>
    <row r="34" spans="1:35">
      <c r="A34" s="218" t="s">
        <v>572</v>
      </c>
      <c r="B34" s="200" t="s">
        <v>481</v>
      </c>
      <c r="C34" s="615" t="s">
        <v>575</v>
      </c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7"/>
      <c r="X34" s="145">
        <v>27</v>
      </c>
      <c r="Y34" s="145">
        <v>18</v>
      </c>
      <c r="Z34" s="145">
        <v>21</v>
      </c>
      <c r="AA34" s="145">
        <v>58</v>
      </c>
      <c r="AB34" s="165"/>
      <c r="AC34" s="165"/>
      <c r="AD34" s="165"/>
      <c r="AE34" s="165"/>
      <c r="AF34" s="165"/>
      <c r="AG34" s="145">
        <f t="shared" si="0"/>
        <v>124</v>
      </c>
      <c r="AH34" s="145">
        <f t="shared" si="1"/>
        <v>124</v>
      </c>
      <c r="AI34" s="145">
        <f t="shared" si="2"/>
        <v>0</v>
      </c>
    </row>
    <row r="35" spans="1:35">
      <c r="A35" s="201" t="s">
        <v>474</v>
      </c>
      <c r="B35" s="202" t="s">
        <v>481</v>
      </c>
      <c r="C35" s="203">
        <v>40</v>
      </c>
      <c r="D35" s="203">
        <v>34</v>
      </c>
      <c r="E35" s="142"/>
      <c r="F35" s="142"/>
      <c r="G35" s="142"/>
      <c r="H35" s="142"/>
      <c r="I35" s="142"/>
      <c r="J35" s="142"/>
      <c r="K35" s="203">
        <v>24</v>
      </c>
      <c r="L35" s="141"/>
      <c r="M35" s="196"/>
      <c r="N35" s="145">
        <v>40</v>
      </c>
      <c r="O35" s="196"/>
      <c r="P35" s="145">
        <v>53</v>
      </c>
      <c r="Q35" s="145">
        <v>31</v>
      </c>
      <c r="R35" s="145">
        <v>22</v>
      </c>
      <c r="S35" s="196"/>
      <c r="T35" s="196"/>
      <c r="U35" s="145">
        <v>26</v>
      </c>
      <c r="V35" s="145">
        <v>7</v>
      </c>
      <c r="W35" s="145">
        <v>57</v>
      </c>
      <c r="X35" s="145">
        <v>80</v>
      </c>
      <c r="Y35" s="145">
        <v>62</v>
      </c>
      <c r="Z35" s="145">
        <v>71</v>
      </c>
      <c r="AA35" s="139"/>
      <c r="AB35" s="145">
        <v>23</v>
      </c>
      <c r="AC35" s="196"/>
      <c r="AD35" s="212"/>
      <c r="AE35" s="145">
        <v>16</v>
      </c>
      <c r="AF35" s="196"/>
      <c r="AG35" s="145">
        <f t="shared" si="0"/>
        <v>586</v>
      </c>
      <c r="AH35" s="145">
        <f t="shared" si="1"/>
        <v>340</v>
      </c>
      <c r="AI35" s="145">
        <f t="shared" si="2"/>
        <v>172</v>
      </c>
    </row>
    <row r="36" spans="1:35">
      <c r="A36" s="200" t="s">
        <v>536</v>
      </c>
      <c r="B36" s="200" t="s">
        <v>481</v>
      </c>
      <c r="C36" s="618" t="s">
        <v>532</v>
      </c>
      <c r="D36" s="619"/>
      <c r="E36" s="619"/>
      <c r="F36" s="619"/>
      <c r="G36" s="619"/>
      <c r="H36" s="619"/>
      <c r="I36" s="619"/>
      <c r="J36" s="619"/>
      <c r="K36" s="619"/>
      <c r="L36" s="619"/>
      <c r="M36" s="620"/>
      <c r="N36" s="145">
        <v>49</v>
      </c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226"/>
      <c r="Z36" s="226"/>
      <c r="AA36" s="165"/>
      <c r="AB36" s="165"/>
      <c r="AC36" s="165"/>
      <c r="AD36" s="165"/>
      <c r="AE36" s="165"/>
      <c r="AF36" s="165"/>
      <c r="AG36" s="145">
        <f t="shared" si="0"/>
        <v>49</v>
      </c>
      <c r="AH36" s="145">
        <f t="shared" si="1"/>
        <v>49</v>
      </c>
      <c r="AI36" s="145">
        <f t="shared" si="2"/>
        <v>0</v>
      </c>
    </row>
    <row r="37" spans="1:35">
      <c r="A37" s="199" t="s">
        <v>455</v>
      </c>
      <c r="B37" s="204" t="s">
        <v>489</v>
      </c>
      <c r="C37" s="142"/>
      <c r="D37" s="205">
        <v>46</v>
      </c>
      <c r="E37" s="205">
        <v>80</v>
      </c>
      <c r="F37" s="205">
        <v>4</v>
      </c>
      <c r="G37" s="139"/>
      <c r="H37" s="139"/>
      <c r="I37" s="139"/>
      <c r="J37" s="139"/>
      <c r="K37" s="139"/>
      <c r="L37" s="139"/>
      <c r="M37" s="205">
        <v>56</v>
      </c>
      <c r="N37" s="145">
        <v>40</v>
      </c>
      <c r="O37" s="145">
        <v>22</v>
      </c>
      <c r="P37" s="145">
        <v>80</v>
      </c>
      <c r="Q37" s="145">
        <v>80</v>
      </c>
      <c r="R37" s="145">
        <v>80</v>
      </c>
      <c r="S37" s="190">
        <v>70</v>
      </c>
      <c r="T37" s="145">
        <v>80</v>
      </c>
      <c r="U37" s="145">
        <v>80</v>
      </c>
      <c r="V37" s="145">
        <v>80</v>
      </c>
      <c r="W37" s="145">
        <v>80</v>
      </c>
      <c r="X37" s="139"/>
      <c r="Y37" s="139"/>
      <c r="Z37" s="139"/>
      <c r="AA37" s="139"/>
      <c r="AB37" s="139"/>
      <c r="AC37" s="145">
        <v>50</v>
      </c>
      <c r="AD37" s="145">
        <v>80</v>
      </c>
      <c r="AE37" s="145">
        <v>80</v>
      </c>
      <c r="AF37" s="145">
        <v>76</v>
      </c>
      <c r="AG37" s="145">
        <f t="shared" si="0"/>
        <v>1164</v>
      </c>
      <c r="AH37" s="145">
        <f t="shared" si="1"/>
        <v>798</v>
      </c>
      <c r="AI37" s="145">
        <f t="shared" si="2"/>
        <v>320</v>
      </c>
    </row>
    <row r="38" spans="1:35">
      <c r="A38" s="2" t="s">
        <v>456</v>
      </c>
      <c r="B38" s="102" t="s">
        <v>489</v>
      </c>
      <c r="C38" s="145">
        <v>57</v>
      </c>
      <c r="D38" s="145">
        <v>61</v>
      </c>
      <c r="E38" s="145">
        <v>80</v>
      </c>
      <c r="F38" s="145">
        <v>76</v>
      </c>
      <c r="G38" s="145">
        <v>80</v>
      </c>
      <c r="H38" s="145">
        <v>80</v>
      </c>
      <c r="I38" s="145">
        <v>80</v>
      </c>
      <c r="J38" s="145">
        <v>80</v>
      </c>
      <c r="K38" s="145">
        <v>80</v>
      </c>
      <c r="L38" s="145">
        <v>80</v>
      </c>
      <c r="M38" s="145">
        <v>24</v>
      </c>
      <c r="N38" s="137" t="s">
        <v>202</v>
      </c>
      <c r="O38" s="145">
        <v>80</v>
      </c>
      <c r="P38" s="145">
        <v>27</v>
      </c>
      <c r="Q38" s="196"/>
      <c r="R38" s="196"/>
      <c r="S38" s="145">
        <v>56</v>
      </c>
      <c r="T38" s="139"/>
      <c r="U38" s="139"/>
      <c r="V38" s="139"/>
      <c r="W38" s="139"/>
      <c r="X38" s="137" t="s">
        <v>202</v>
      </c>
      <c r="Y38" s="145">
        <v>80</v>
      </c>
      <c r="Z38" s="137" t="s">
        <v>202</v>
      </c>
      <c r="AA38" s="137" t="s">
        <v>202</v>
      </c>
      <c r="AB38" s="145">
        <v>57</v>
      </c>
      <c r="AC38" s="145">
        <v>30</v>
      </c>
      <c r="AD38" s="145">
        <v>63</v>
      </c>
      <c r="AE38" s="196"/>
      <c r="AF38" s="145">
        <v>80</v>
      </c>
      <c r="AG38" s="145">
        <f t="shared" si="0"/>
        <v>1251</v>
      </c>
      <c r="AH38" s="145">
        <f t="shared" si="1"/>
        <v>946</v>
      </c>
      <c r="AI38" s="145">
        <f t="shared" si="2"/>
        <v>187</v>
      </c>
    </row>
    <row r="39" spans="1:35">
      <c r="A39" s="2" t="s">
        <v>457</v>
      </c>
      <c r="B39" s="102" t="s">
        <v>97</v>
      </c>
      <c r="C39" s="145">
        <v>20</v>
      </c>
      <c r="D39" s="145">
        <v>20</v>
      </c>
      <c r="E39" s="142"/>
      <c r="F39" s="142"/>
      <c r="G39" s="145">
        <v>35</v>
      </c>
      <c r="H39" s="141"/>
      <c r="I39" s="145">
        <v>23</v>
      </c>
      <c r="J39" s="142"/>
      <c r="K39" s="142"/>
      <c r="L39" s="196"/>
      <c r="M39" s="139"/>
      <c r="N39" s="145">
        <v>16</v>
      </c>
      <c r="O39" s="196"/>
      <c r="P39" s="196"/>
      <c r="Q39" s="196"/>
      <c r="R39" s="196"/>
      <c r="S39" s="214">
        <v>4</v>
      </c>
      <c r="T39" s="196"/>
      <c r="U39" s="196"/>
      <c r="V39" s="196"/>
      <c r="W39" s="196"/>
      <c r="X39" s="145">
        <v>12</v>
      </c>
      <c r="Y39" s="145">
        <v>44</v>
      </c>
      <c r="Z39" s="141"/>
      <c r="AA39" s="190">
        <v>30</v>
      </c>
      <c r="AB39" s="145">
        <v>17</v>
      </c>
      <c r="AC39" s="145">
        <v>30</v>
      </c>
      <c r="AD39" s="145">
        <v>11</v>
      </c>
      <c r="AE39" s="145">
        <v>5</v>
      </c>
      <c r="AF39" s="139"/>
      <c r="AG39" s="145">
        <f t="shared" si="0"/>
        <v>267</v>
      </c>
      <c r="AH39" s="145">
        <f t="shared" si="1"/>
        <v>227</v>
      </c>
      <c r="AI39" s="145">
        <f t="shared" si="2"/>
        <v>0</v>
      </c>
    </row>
    <row r="40" spans="1:35">
      <c r="A40" s="2" t="s">
        <v>458</v>
      </c>
      <c r="B40" s="102" t="s">
        <v>97</v>
      </c>
      <c r="C40" s="145">
        <v>35</v>
      </c>
      <c r="D40" s="145">
        <v>40</v>
      </c>
      <c r="E40" s="145">
        <v>80</v>
      </c>
      <c r="F40" s="145">
        <v>58</v>
      </c>
      <c r="G40" s="139"/>
      <c r="H40" s="139"/>
      <c r="I40" s="139"/>
      <c r="J40" s="139"/>
      <c r="K40" s="145">
        <v>80</v>
      </c>
      <c r="L40" s="145">
        <v>80</v>
      </c>
      <c r="M40" s="145">
        <v>69</v>
      </c>
      <c r="N40" s="145">
        <v>64</v>
      </c>
      <c r="O40" s="145">
        <v>80</v>
      </c>
      <c r="P40" s="145">
        <v>14</v>
      </c>
      <c r="Q40" s="145">
        <v>30</v>
      </c>
      <c r="R40" s="145">
        <v>80</v>
      </c>
      <c r="S40" s="145">
        <v>80</v>
      </c>
      <c r="T40" s="145">
        <v>40</v>
      </c>
      <c r="U40" s="145">
        <v>80</v>
      </c>
      <c r="V40" s="145">
        <v>34</v>
      </c>
      <c r="W40" s="145">
        <v>49</v>
      </c>
      <c r="X40" s="145">
        <v>68</v>
      </c>
      <c r="Y40" s="145">
        <v>80</v>
      </c>
      <c r="Z40" s="145">
        <v>80</v>
      </c>
      <c r="AA40" s="145">
        <v>40</v>
      </c>
      <c r="AB40" s="145">
        <v>80</v>
      </c>
      <c r="AC40" s="145">
        <v>80</v>
      </c>
      <c r="AD40" s="145">
        <v>22</v>
      </c>
      <c r="AE40" s="145">
        <v>80</v>
      </c>
      <c r="AF40" s="145">
        <v>61</v>
      </c>
      <c r="AG40" s="145">
        <f t="shared" si="0"/>
        <v>1584</v>
      </c>
      <c r="AH40" s="145">
        <f t="shared" si="1"/>
        <v>1222</v>
      </c>
      <c r="AI40" s="145">
        <f t="shared" si="2"/>
        <v>287</v>
      </c>
    </row>
    <row r="41" spans="1:35">
      <c r="A41" s="2" t="s">
        <v>459</v>
      </c>
      <c r="B41" s="102" t="s">
        <v>97</v>
      </c>
      <c r="C41" s="145">
        <v>25</v>
      </c>
      <c r="D41" s="145">
        <v>20</v>
      </c>
      <c r="E41" s="145">
        <v>33</v>
      </c>
      <c r="F41" s="145">
        <v>22</v>
      </c>
      <c r="G41" s="145">
        <v>45</v>
      </c>
      <c r="H41" s="145">
        <v>80</v>
      </c>
      <c r="I41" s="145">
        <v>57</v>
      </c>
      <c r="J41" s="145">
        <v>80</v>
      </c>
      <c r="K41" s="145">
        <v>15</v>
      </c>
      <c r="L41" s="196"/>
      <c r="M41" s="196"/>
      <c r="N41" s="137" t="s">
        <v>202</v>
      </c>
      <c r="O41" s="141"/>
      <c r="P41" s="145">
        <v>66</v>
      </c>
      <c r="Q41" s="145">
        <v>50</v>
      </c>
      <c r="R41" s="145">
        <v>32</v>
      </c>
      <c r="S41" s="196"/>
      <c r="T41" s="145">
        <v>40</v>
      </c>
      <c r="U41" s="145">
        <v>40</v>
      </c>
      <c r="V41" s="145">
        <v>80</v>
      </c>
      <c r="W41" s="145">
        <v>31</v>
      </c>
      <c r="X41" s="137" t="s">
        <v>202</v>
      </c>
      <c r="Y41" s="137" t="s">
        <v>202</v>
      </c>
      <c r="Z41" s="137" t="s">
        <v>202</v>
      </c>
      <c r="AA41" s="137" t="s">
        <v>202</v>
      </c>
      <c r="AB41" s="145">
        <v>80</v>
      </c>
      <c r="AC41" s="145">
        <v>14</v>
      </c>
      <c r="AD41" s="145">
        <v>80</v>
      </c>
      <c r="AE41" s="145">
        <v>19</v>
      </c>
      <c r="AF41" s="145">
        <v>19</v>
      </c>
      <c r="AG41" s="145">
        <f t="shared" si="0"/>
        <v>928</v>
      </c>
      <c r="AH41" s="145">
        <f t="shared" si="1"/>
        <v>641</v>
      </c>
      <c r="AI41" s="145">
        <f t="shared" si="2"/>
        <v>242</v>
      </c>
    </row>
    <row r="42" spans="1:35">
      <c r="A42" s="200" t="s">
        <v>531</v>
      </c>
      <c r="B42" s="200" t="s">
        <v>97</v>
      </c>
      <c r="C42" s="618" t="s">
        <v>532</v>
      </c>
      <c r="D42" s="619"/>
      <c r="E42" s="619"/>
      <c r="F42" s="619"/>
      <c r="G42" s="619"/>
      <c r="H42" s="619"/>
      <c r="I42" s="619"/>
      <c r="J42" s="619"/>
      <c r="K42" s="619"/>
      <c r="L42" s="620"/>
      <c r="M42" s="145">
        <v>11</v>
      </c>
      <c r="N42" s="200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226"/>
      <c r="Z42" s="226"/>
      <c r="AA42" s="165"/>
      <c r="AB42" s="165"/>
      <c r="AC42" s="165"/>
      <c r="AD42" s="165"/>
      <c r="AE42" s="165"/>
      <c r="AF42" s="165"/>
      <c r="AG42" s="145">
        <f t="shared" si="0"/>
        <v>11</v>
      </c>
      <c r="AH42" s="145">
        <f t="shared" si="1"/>
        <v>11</v>
      </c>
      <c r="AI42" s="145">
        <f t="shared" si="2"/>
        <v>0</v>
      </c>
    </row>
    <row r="43" spans="1:35">
      <c r="A43" s="2" t="s">
        <v>475</v>
      </c>
      <c r="B43" s="102" t="s">
        <v>103</v>
      </c>
      <c r="C43" s="145">
        <v>75</v>
      </c>
      <c r="D43" s="145">
        <v>80</v>
      </c>
      <c r="E43" s="145">
        <v>29</v>
      </c>
      <c r="F43" s="145">
        <v>80</v>
      </c>
      <c r="G43" s="145">
        <v>80</v>
      </c>
      <c r="H43" s="145">
        <v>80</v>
      </c>
      <c r="I43" s="145">
        <v>25</v>
      </c>
      <c r="J43" s="145">
        <v>30</v>
      </c>
      <c r="K43" s="145">
        <v>80</v>
      </c>
      <c r="L43" s="145">
        <v>50</v>
      </c>
      <c r="M43" s="196"/>
      <c r="N43" s="137" t="s">
        <v>202</v>
      </c>
      <c r="O43" s="145">
        <v>80</v>
      </c>
      <c r="P43" s="145">
        <v>14</v>
      </c>
      <c r="Q43" s="145">
        <v>28</v>
      </c>
      <c r="R43" s="145">
        <v>80</v>
      </c>
      <c r="S43" s="145">
        <v>80</v>
      </c>
      <c r="T43" s="145">
        <v>43</v>
      </c>
      <c r="U43" s="145">
        <v>56</v>
      </c>
      <c r="V43" s="145">
        <v>40</v>
      </c>
      <c r="W43" s="145">
        <v>11</v>
      </c>
      <c r="X43" s="137" t="s">
        <v>202</v>
      </c>
      <c r="Y43" s="137" t="s">
        <v>202</v>
      </c>
      <c r="Z43" s="137" t="s">
        <v>202</v>
      </c>
      <c r="AA43" s="137" t="s">
        <v>202</v>
      </c>
      <c r="AB43" s="139"/>
      <c r="AC43" s="212"/>
      <c r="AD43" s="212"/>
      <c r="AE43" s="212"/>
      <c r="AF43" s="139"/>
      <c r="AG43" s="145">
        <f t="shared" si="0"/>
        <v>1041</v>
      </c>
      <c r="AH43" s="145">
        <f t="shared" si="1"/>
        <v>663</v>
      </c>
      <c r="AI43" s="145">
        <f t="shared" si="2"/>
        <v>223</v>
      </c>
    </row>
    <row r="44" spans="1:35">
      <c r="A44" s="2" t="s">
        <v>460</v>
      </c>
      <c r="B44" s="102" t="s">
        <v>103</v>
      </c>
      <c r="C44" s="145">
        <v>20</v>
      </c>
      <c r="D44" s="145">
        <v>55</v>
      </c>
      <c r="E44" s="145">
        <v>51</v>
      </c>
      <c r="F44" s="142"/>
      <c r="G44" s="142"/>
      <c r="H44" s="145">
        <v>2</v>
      </c>
      <c r="I44" s="145">
        <v>55</v>
      </c>
      <c r="J44" s="145">
        <v>72</v>
      </c>
      <c r="K44" s="145">
        <v>9</v>
      </c>
      <c r="L44" s="196"/>
      <c r="M44" s="145">
        <v>11</v>
      </c>
      <c r="N44" s="137" t="s">
        <v>202</v>
      </c>
      <c r="O44" s="141"/>
      <c r="P44" s="145">
        <v>66</v>
      </c>
      <c r="Q44" s="145">
        <v>52</v>
      </c>
      <c r="R44" s="141"/>
      <c r="S44" s="145">
        <v>32</v>
      </c>
      <c r="T44" s="196"/>
      <c r="U44" s="145">
        <v>29</v>
      </c>
      <c r="V44" s="145">
        <v>80</v>
      </c>
      <c r="W44" s="145">
        <v>80</v>
      </c>
      <c r="X44" s="145">
        <v>53</v>
      </c>
      <c r="Y44" s="145">
        <v>3</v>
      </c>
      <c r="Z44" s="139"/>
      <c r="AA44" s="145">
        <v>20</v>
      </c>
      <c r="AB44" s="145">
        <v>63</v>
      </c>
      <c r="AC44" s="145">
        <v>50</v>
      </c>
      <c r="AD44" s="145">
        <v>69</v>
      </c>
      <c r="AE44" s="145">
        <v>75</v>
      </c>
      <c r="AF44" s="145">
        <v>80</v>
      </c>
      <c r="AG44" s="145">
        <f t="shared" si="0"/>
        <v>1027</v>
      </c>
      <c r="AH44" s="145">
        <f t="shared" si="1"/>
        <v>665</v>
      </c>
      <c r="AI44" s="145">
        <f t="shared" si="2"/>
        <v>287</v>
      </c>
    </row>
    <row r="45" spans="1:35">
      <c r="A45" s="2" t="s">
        <v>476</v>
      </c>
      <c r="B45" s="102" t="s">
        <v>103</v>
      </c>
      <c r="C45" s="145">
        <v>40</v>
      </c>
      <c r="D45" s="145">
        <v>25</v>
      </c>
      <c r="E45" s="145">
        <v>16</v>
      </c>
      <c r="F45" s="145">
        <v>27</v>
      </c>
      <c r="G45" s="145">
        <v>58</v>
      </c>
      <c r="H45" s="145">
        <v>43</v>
      </c>
      <c r="I45" s="142"/>
      <c r="J45" s="145">
        <v>8</v>
      </c>
      <c r="K45" s="145">
        <v>71</v>
      </c>
      <c r="L45" s="145">
        <v>80</v>
      </c>
      <c r="M45" s="145">
        <v>69</v>
      </c>
      <c r="N45" s="145">
        <v>70</v>
      </c>
      <c r="O45" s="139"/>
      <c r="P45" s="139"/>
      <c r="Q45" s="139"/>
      <c r="R45" s="139"/>
      <c r="S45" s="139"/>
      <c r="T45" s="145">
        <v>70</v>
      </c>
      <c r="U45" s="145">
        <v>40</v>
      </c>
      <c r="V45" s="139"/>
      <c r="W45" s="145">
        <v>80</v>
      </c>
      <c r="X45" s="145">
        <v>27</v>
      </c>
      <c r="Y45" s="145">
        <v>33</v>
      </c>
      <c r="Z45" s="145">
        <v>80</v>
      </c>
      <c r="AA45" s="145">
        <v>60</v>
      </c>
      <c r="AB45" s="139"/>
      <c r="AC45" s="212"/>
      <c r="AD45" s="212"/>
      <c r="AE45" s="212"/>
      <c r="AF45" s="139"/>
      <c r="AG45" s="145">
        <f t="shared" si="0"/>
        <v>897</v>
      </c>
      <c r="AH45" s="145">
        <f t="shared" si="1"/>
        <v>601</v>
      </c>
      <c r="AI45" s="145">
        <f t="shared" si="2"/>
        <v>231</v>
      </c>
    </row>
    <row r="46" spans="1:35">
      <c r="A46" s="2" t="s">
        <v>461</v>
      </c>
      <c r="B46" s="102" t="s">
        <v>490</v>
      </c>
      <c r="C46" s="145">
        <v>20</v>
      </c>
      <c r="D46" s="142"/>
      <c r="E46" s="145">
        <v>80</v>
      </c>
      <c r="F46" s="145">
        <v>53</v>
      </c>
      <c r="G46" s="145">
        <v>22</v>
      </c>
      <c r="H46" s="145">
        <v>37</v>
      </c>
      <c r="I46" s="145">
        <v>80</v>
      </c>
      <c r="J46" s="145">
        <v>80</v>
      </c>
      <c r="K46" s="139"/>
      <c r="L46" s="139"/>
      <c r="M46" s="139"/>
      <c r="N46" s="137" t="s">
        <v>202</v>
      </c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45">
        <v>17</v>
      </c>
      <c r="AB46" s="145">
        <v>63</v>
      </c>
      <c r="AC46" s="145">
        <v>80</v>
      </c>
      <c r="AD46" s="145">
        <v>80</v>
      </c>
      <c r="AE46" s="145">
        <v>80</v>
      </c>
      <c r="AF46" s="145">
        <v>80</v>
      </c>
      <c r="AG46" s="145">
        <f t="shared" si="0"/>
        <v>772</v>
      </c>
      <c r="AH46" s="145">
        <f t="shared" si="1"/>
        <v>752</v>
      </c>
      <c r="AI46" s="145">
        <f t="shared" si="2"/>
        <v>0</v>
      </c>
    </row>
    <row r="47" spans="1:35">
      <c r="A47" s="2" t="s">
        <v>463</v>
      </c>
      <c r="B47" s="102" t="s">
        <v>490</v>
      </c>
      <c r="C47" s="142"/>
      <c r="D47" s="142"/>
      <c r="E47" s="139"/>
      <c r="F47" s="139"/>
      <c r="G47" s="139"/>
      <c r="H47" s="139"/>
      <c r="I47" s="139"/>
      <c r="J47" s="142"/>
      <c r="K47" s="142"/>
      <c r="L47" s="145">
        <v>52</v>
      </c>
      <c r="M47" s="145">
        <v>80</v>
      </c>
      <c r="N47" s="145">
        <v>80</v>
      </c>
      <c r="O47" s="145">
        <v>80</v>
      </c>
      <c r="P47" s="145">
        <v>80</v>
      </c>
      <c r="Q47" s="145">
        <v>80</v>
      </c>
      <c r="R47" s="145">
        <v>80</v>
      </c>
      <c r="S47" s="145">
        <v>80</v>
      </c>
      <c r="T47" s="145">
        <v>37</v>
      </c>
      <c r="U47" s="139"/>
      <c r="V47" s="139"/>
      <c r="W47" s="139"/>
      <c r="X47" s="145">
        <v>47</v>
      </c>
      <c r="Y47" s="145">
        <v>80</v>
      </c>
      <c r="Z47" s="145">
        <v>80</v>
      </c>
      <c r="AA47" s="190">
        <v>70</v>
      </c>
      <c r="AB47" s="145">
        <v>17</v>
      </c>
      <c r="AC47" s="145">
        <v>80</v>
      </c>
      <c r="AD47" s="145">
        <v>26</v>
      </c>
      <c r="AE47" s="145">
        <v>80</v>
      </c>
      <c r="AF47" s="139"/>
      <c r="AG47" s="145">
        <f t="shared" si="0"/>
        <v>1129</v>
      </c>
      <c r="AH47" s="145">
        <f t="shared" si="1"/>
        <v>917</v>
      </c>
      <c r="AI47" s="145">
        <f t="shared" si="2"/>
        <v>212</v>
      </c>
    </row>
    <row r="48" spans="1:35">
      <c r="A48" s="2" t="s">
        <v>477</v>
      </c>
      <c r="B48" s="102" t="s">
        <v>491</v>
      </c>
      <c r="C48" s="145">
        <v>20</v>
      </c>
      <c r="D48" s="145">
        <v>59</v>
      </c>
      <c r="E48" s="145">
        <v>80</v>
      </c>
      <c r="F48" s="142"/>
      <c r="G48" s="145">
        <v>31</v>
      </c>
      <c r="H48" s="142"/>
      <c r="I48" s="145">
        <v>21</v>
      </c>
      <c r="J48" s="142"/>
      <c r="K48" s="145">
        <v>10</v>
      </c>
      <c r="L48" s="196"/>
      <c r="M48" s="145">
        <v>80</v>
      </c>
      <c r="N48" s="145">
        <v>10</v>
      </c>
      <c r="O48" s="196"/>
      <c r="P48" s="145">
        <v>80</v>
      </c>
      <c r="Q48" s="145">
        <v>80</v>
      </c>
      <c r="R48" s="196"/>
      <c r="S48" s="196"/>
      <c r="T48" s="145">
        <v>10</v>
      </c>
      <c r="U48" s="145">
        <v>35</v>
      </c>
      <c r="V48" s="145">
        <v>80</v>
      </c>
      <c r="W48" s="145">
        <v>80</v>
      </c>
      <c r="X48" s="145">
        <v>40</v>
      </c>
      <c r="Y48" s="145">
        <v>80</v>
      </c>
      <c r="Z48" s="145">
        <v>80</v>
      </c>
      <c r="AA48" s="145">
        <v>63</v>
      </c>
      <c r="AB48" s="145">
        <v>80</v>
      </c>
      <c r="AC48" s="141"/>
      <c r="AD48" s="145">
        <v>54</v>
      </c>
      <c r="AE48" s="145">
        <v>26</v>
      </c>
      <c r="AF48" s="145">
        <v>80</v>
      </c>
      <c r="AG48" s="145">
        <f t="shared" si="0"/>
        <v>1179</v>
      </c>
      <c r="AH48" s="145">
        <f t="shared" si="1"/>
        <v>770</v>
      </c>
      <c r="AI48" s="145">
        <f t="shared" si="2"/>
        <v>330</v>
      </c>
    </row>
    <row r="49" spans="1:35">
      <c r="A49" s="2" t="s">
        <v>478</v>
      </c>
      <c r="B49" s="102" t="s">
        <v>491</v>
      </c>
      <c r="C49" s="145">
        <v>65</v>
      </c>
      <c r="D49" s="145">
        <v>40</v>
      </c>
      <c r="E49" s="139"/>
      <c r="F49" s="145">
        <v>80</v>
      </c>
      <c r="G49" s="145">
        <v>49</v>
      </c>
      <c r="H49" s="145">
        <v>80</v>
      </c>
      <c r="I49" s="145">
        <v>59</v>
      </c>
      <c r="J49" s="139"/>
      <c r="K49" s="139"/>
      <c r="L49" s="139"/>
      <c r="M49" s="139"/>
      <c r="N49" s="145">
        <v>80</v>
      </c>
      <c r="O49" s="145">
        <v>80</v>
      </c>
      <c r="P49" s="139"/>
      <c r="Q49" s="139"/>
      <c r="R49" s="145">
        <v>48</v>
      </c>
      <c r="S49" s="145">
        <v>48</v>
      </c>
      <c r="T49" s="139"/>
      <c r="U49" s="139"/>
      <c r="V49" s="139"/>
      <c r="W49" s="145">
        <v>69</v>
      </c>
      <c r="X49" s="137" t="s">
        <v>202</v>
      </c>
      <c r="Y49" s="137" t="s">
        <v>202</v>
      </c>
      <c r="Z49" s="137" t="s">
        <v>202</v>
      </c>
      <c r="AA49" s="137" t="s">
        <v>202</v>
      </c>
      <c r="AB49" s="139"/>
      <c r="AC49" s="212"/>
      <c r="AD49" s="212"/>
      <c r="AE49" s="212"/>
      <c r="AF49" s="139"/>
      <c r="AG49" s="145">
        <f t="shared" si="0"/>
        <v>698</v>
      </c>
      <c r="AH49" s="145">
        <f t="shared" si="1"/>
        <v>524</v>
      </c>
      <c r="AI49" s="145">
        <f t="shared" si="2"/>
        <v>69</v>
      </c>
    </row>
    <row r="50" spans="1:35">
      <c r="A50" s="2" t="s">
        <v>462</v>
      </c>
      <c r="B50" s="102" t="s">
        <v>491</v>
      </c>
      <c r="C50" s="139"/>
      <c r="D50" s="139"/>
      <c r="E50" s="139"/>
      <c r="F50" s="139"/>
      <c r="G50" s="139"/>
      <c r="H50" s="139"/>
      <c r="I50" s="139"/>
      <c r="J50" s="145">
        <v>50</v>
      </c>
      <c r="K50" s="145">
        <v>70</v>
      </c>
      <c r="L50" s="145">
        <v>30</v>
      </c>
      <c r="M50" s="139"/>
      <c r="N50" s="139"/>
      <c r="O50" s="139"/>
      <c r="P50" s="139"/>
      <c r="Q50" s="139"/>
      <c r="R50" s="139"/>
      <c r="S50" s="139"/>
      <c r="T50" s="145">
        <v>80</v>
      </c>
      <c r="U50" s="145">
        <v>80</v>
      </c>
      <c r="V50" s="145">
        <v>40</v>
      </c>
      <c r="W50" s="139"/>
      <c r="X50" s="145">
        <v>80</v>
      </c>
      <c r="Y50" s="196"/>
      <c r="Z50" s="139"/>
      <c r="AA50" s="139"/>
      <c r="AB50" s="196"/>
      <c r="AC50" s="212"/>
      <c r="AD50" s="212"/>
      <c r="AE50" s="212"/>
      <c r="AF50" s="145">
        <v>19</v>
      </c>
      <c r="AG50" s="145">
        <f t="shared" si="0"/>
        <v>449</v>
      </c>
      <c r="AH50" s="145">
        <f t="shared" si="1"/>
        <v>309</v>
      </c>
      <c r="AI50" s="145">
        <f t="shared" si="2"/>
        <v>140</v>
      </c>
    </row>
    <row r="51" spans="1:35">
      <c r="A51" s="2" t="s">
        <v>466</v>
      </c>
      <c r="B51" s="102" t="s">
        <v>492</v>
      </c>
      <c r="C51" s="145">
        <v>40</v>
      </c>
      <c r="D51" s="145">
        <v>34</v>
      </c>
      <c r="E51" s="142"/>
      <c r="F51" s="145">
        <v>80</v>
      </c>
      <c r="G51" s="145">
        <v>80</v>
      </c>
      <c r="H51" s="145">
        <v>78</v>
      </c>
      <c r="I51" s="190">
        <v>70</v>
      </c>
      <c r="J51" s="145">
        <v>80</v>
      </c>
      <c r="K51" s="139"/>
      <c r="L51" s="141"/>
      <c r="M51" s="145">
        <v>54</v>
      </c>
      <c r="N51" s="137" t="s">
        <v>202</v>
      </c>
      <c r="O51" s="145">
        <v>56</v>
      </c>
      <c r="P51" s="196"/>
      <c r="Q51" s="196"/>
      <c r="R51" s="145">
        <v>8</v>
      </c>
      <c r="S51" s="145">
        <v>12</v>
      </c>
      <c r="T51" s="190">
        <v>77</v>
      </c>
      <c r="U51" s="196"/>
      <c r="V51" s="145">
        <v>30</v>
      </c>
      <c r="W51" s="145">
        <v>80</v>
      </c>
      <c r="X51" s="190">
        <v>68</v>
      </c>
      <c r="Y51" s="139"/>
      <c r="Z51" s="145">
        <v>80</v>
      </c>
      <c r="AA51" s="145">
        <v>80</v>
      </c>
      <c r="AB51" s="145">
        <v>80</v>
      </c>
      <c r="AC51" s="196"/>
      <c r="AD51" s="190">
        <v>70</v>
      </c>
      <c r="AE51" s="143"/>
      <c r="AF51" s="145">
        <v>61</v>
      </c>
      <c r="AG51" s="145">
        <f t="shared" si="0"/>
        <v>1218</v>
      </c>
      <c r="AH51" s="145">
        <f t="shared" si="1"/>
        <v>1034</v>
      </c>
      <c r="AI51" s="145">
        <f t="shared" si="2"/>
        <v>110</v>
      </c>
    </row>
    <row r="52" spans="1:35">
      <c r="A52" s="2" t="s">
        <v>479</v>
      </c>
      <c r="B52" s="102" t="s">
        <v>492</v>
      </c>
      <c r="C52" s="145">
        <v>44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5">
        <v>73</v>
      </c>
      <c r="O52" s="145">
        <v>24</v>
      </c>
      <c r="P52" s="145">
        <v>80</v>
      </c>
      <c r="Q52" s="145">
        <v>36</v>
      </c>
      <c r="R52" s="212"/>
      <c r="S52" s="212"/>
      <c r="T52" s="139"/>
      <c r="U52" s="139"/>
      <c r="V52" s="139"/>
      <c r="W52" s="139"/>
      <c r="X52" s="137" t="s">
        <v>202</v>
      </c>
      <c r="Y52" s="145">
        <v>80</v>
      </c>
      <c r="Z52" s="137" t="s">
        <v>202</v>
      </c>
      <c r="AA52" s="137" t="s">
        <v>202</v>
      </c>
      <c r="AB52" s="145">
        <v>38</v>
      </c>
      <c r="AC52" s="145">
        <v>80</v>
      </c>
      <c r="AD52" s="212"/>
      <c r="AE52" s="145">
        <v>54</v>
      </c>
      <c r="AF52" s="196"/>
      <c r="AG52" s="145">
        <f t="shared" si="0"/>
        <v>509</v>
      </c>
      <c r="AH52" s="145">
        <f t="shared" si="1"/>
        <v>349</v>
      </c>
      <c r="AI52" s="145">
        <f t="shared" si="2"/>
        <v>116</v>
      </c>
    </row>
    <row r="53" spans="1:35">
      <c r="A53" s="2" t="s">
        <v>464</v>
      </c>
      <c r="B53" s="102" t="s">
        <v>493</v>
      </c>
      <c r="C53" s="142"/>
      <c r="D53" s="145">
        <v>46</v>
      </c>
      <c r="E53" s="145">
        <v>47</v>
      </c>
      <c r="F53" s="142"/>
      <c r="G53" s="142"/>
      <c r="H53" s="142"/>
      <c r="I53" s="142"/>
      <c r="J53" s="142"/>
      <c r="K53" s="145">
        <v>65</v>
      </c>
      <c r="L53" s="145">
        <v>80</v>
      </c>
      <c r="M53" s="145">
        <v>26</v>
      </c>
      <c r="N53" s="145">
        <v>7</v>
      </c>
      <c r="O53" s="196"/>
      <c r="P53" s="196"/>
      <c r="Q53" s="196"/>
      <c r="R53" s="196"/>
      <c r="S53" s="196"/>
      <c r="T53" s="196"/>
      <c r="U53" s="196"/>
      <c r="V53" s="145">
        <v>50</v>
      </c>
      <c r="W53" s="145">
        <v>60</v>
      </c>
      <c r="X53" s="145">
        <v>80</v>
      </c>
      <c r="Y53" s="145">
        <v>80</v>
      </c>
      <c r="Z53" s="145">
        <v>80</v>
      </c>
      <c r="AA53" s="145">
        <v>80</v>
      </c>
      <c r="AB53" s="145">
        <v>42</v>
      </c>
      <c r="AC53" s="145">
        <v>78</v>
      </c>
      <c r="AD53" s="212"/>
      <c r="AE53" s="145">
        <v>61</v>
      </c>
      <c r="AF53" s="145">
        <v>80</v>
      </c>
      <c r="AG53" s="145">
        <f t="shared" si="0"/>
        <v>962</v>
      </c>
      <c r="AH53" s="145">
        <f t="shared" si="1"/>
        <v>661</v>
      </c>
      <c r="AI53" s="145">
        <f t="shared" si="2"/>
        <v>255</v>
      </c>
    </row>
    <row r="54" spans="1:35">
      <c r="A54" s="2" t="s">
        <v>465</v>
      </c>
      <c r="B54" s="102" t="s">
        <v>493</v>
      </c>
      <c r="C54" s="145">
        <v>80</v>
      </c>
      <c r="D54" s="145">
        <v>80</v>
      </c>
      <c r="E54" s="145">
        <v>64</v>
      </c>
      <c r="F54" s="139"/>
      <c r="G54" s="139"/>
      <c r="H54" s="145">
        <v>79</v>
      </c>
      <c r="I54" s="145">
        <v>80</v>
      </c>
      <c r="J54" s="145">
        <v>80</v>
      </c>
      <c r="K54" s="145">
        <v>80</v>
      </c>
      <c r="L54" s="145">
        <v>28</v>
      </c>
      <c r="M54" s="145">
        <v>80</v>
      </c>
      <c r="N54" s="137" t="s">
        <v>202</v>
      </c>
      <c r="O54" s="145">
        <v>80</v>
      </c>
      <c r="P54" s="196"/>
      <c r="Q54" s="196"/>
      <c r="R54" s="190">
        <v>70</v>
      </c>
      <c r="S54" s="145">
        <v>80</v>
      </c>
      <c r="T54" s="145">
        <v>80</v>
      </c>
      <c r="U54" s="145">
        <v>80</v>
      </c>
      <c r="V54" s="196"/>
      <c r="W54" s="145">
        <v>20</v>
      </c>
      <c r="X54" s="137" t="s">
        <v>202</v>
      </c>
      <c r="Y54" s="137" t="s">
        <v>202</v>
      </c>
      <c r="Z54" s="139"/>
      <c r="AA54" s="137" t="s">
        <v>202</v>
      </c>
      <c r="AB54" s="196"/>
      <c r="AC54" s="212"/>
      <c r="AD54" s="212"/>
      <c r="AE54" s="212"/>
      <c r="AF54" s="139"/>
      <c r="AG54" s="145">
        <f t="shared" si="0"/>
        <v>1061</v>
      </c>
      <c r="AH54" s="145">
        <f t="shared" si="1"/>
        <v>773</v>
      </c>
      <c r="AI54" s="145">
        <f t="shared" si="2"/>
        <v>128</v>
      </c>
    </row>
    <row r="55" spans="1:35">
      <c r="A55" s="2" t="s">
        <v>467</v>
      </c>
      <c r="B55" s="102" t="s">
        <v>493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96"/>
      <c r="P55" s="145">
        <v>54</v>
      </c>
      <c r="Q55" s="145">
        <v>80</v>
      </c>
      <c r="R55" s="145">
        <v>72</v>
      </c>
      <c r="S55" s="145">
        <v>68</v>
      </c>
      <c r="T55" s="196"/>
      <c r="U55" s="145">
        <v>80</v>
      </c>
      <c r="V55" s="145">
        <v>80</v>
      </c>
      <c r="W55" s="196"/>
      <c r="X55" s="137" t="s">
        <v>202</v>
      </c>
      <c r="Y55" s="137" t="s">
        <v>202</v>
      </c>
      <c r="Z55" s="137" t="s">
        <v>202</v>
      </c>
      <c r="AA55" s="137" t="s">
        <v>202</v>
      </c>
      <c r="AB55" s="196"/>
      <c r="AC55" s="196"/>
      <c r="AD55" s="212"/>
      <c r="AE55" s="145">
        <v>80</v>
      </c>
      <c r="AF55" s="139"/>
      <c r="AG55" s="145">
        <f t="shared" si="0"/>
        <v>514</v>
      </c>
      <c r="AH55" s="145">
        <f t="shared" si="1"/>
        <v>300</v>
      </c>
      <c r="AI55" s="145">
        <f t="shared" si="2"/>
        <v>214</v>
      </c>
    </row>
    <row r="56" spans="1:35">
      <c r="A56" s="2" t="s">
        <v>480</v>
      </c>
      <c r="B56" s="102" t="s">
        <v>313</v>
      </c>
      <c r="C56" s="145">
        <v>76</v>
      </c>
      <c r="D56" s="145">
        <v>61</v>
      </c>
      <c r="E56" s="145">
        <v>80</v>
      </c>
      <c r="F56" s="145">
        <v>80</v>
      </c>
      <c r="G56" s="145">
        <v>80</v>
      </c>
      <c r="H56" s="145">
        <v>80</v>
      </c>
      <c r="I56" s="142"/>
      <c r="J56" s="142"/>
      <c r="K56" s="142"/>
      <c r="L56" s="145">
        <v>80</v>
      </c>
      <c r="M56" s="139"/>
      <c r="N56" s="145">
        <v>80</v>
      </c>
      <c r="O56" s="190">
        <v>70</v>
      </c>
      <c r="P56" s="145">
        <v>80</v>
      </c>
      <c r="Q56" s="145">
        <v>80</v>
      </c>
      <c r="R56" s="145">
        <v>80</v>
      </c>
      <c r="S56" s="145">
        <v>76</v>
      </c>
      <c r="T56" s="139"/>
      <c r="U56" s="139"/>
      <c r="V56" s="139"/>
      <c r="W56" s="139"/>
      <c r="X56" s="145">
        <v>80</v>
      </c>
      <c r="Y56" s="145">
        <v>80</v>
      </c>
      <c r="Z56" s="145">
        <v>80</v>
      </c>
      <c r="AA56" s="196"/>
      <c r="AB56" s="196"/>
      <c r="AC56" s="145">
        <v>68</v>
      </c>
      <c r="AD56" s="145">
        <v>80</v>
      </c>
      <c r="AE56" s="212"/>
      <c r="AF56" s="139"/>
      <c r="AG56" s="145">
        <f t="shared" si="0"/>
        <v>1391</v>
      </c>
      <c r="AH56" s="145">
        <f t="shared" si="1"/>
        <v>1014</v>
      </c>
      <c r="AI56" s="145">
        <f t="shared" si="2"/>
        <v>240</v>
      </c>
    </row>
    <row r="57" spans="1:35">
      <c r="A57" s="2" t="s">
        <v>468</v>
      </c>
      <c r="B57" s="102" t="s">
        <v>313</v>
      </c>
      <c r="C57" s="142"/>
      <c r="D57" s="142"/>
      <c r="E57" s="142"/>
      <c r="F57" s="145">
        <v>80</v>
      </c>
      <c r="G57" s="145">
        <v>80</v>
      </c>
      <c r="H57" s="142"/>
      <c r="I57" s="145">
        <v>80</v>
      </c>
      <c r="J57" s="145">
        <v>80</v>
      </c>
      <c r="K57" s="145">
        <v>80</v>
      </c>
      <c r="L57" s="145">
        <v>80</v>
      </c>
      <c r="M57" s="145">
        <v>80</v>
      </c>
      <c r="N57" s="145">
        <v>80</v>
      </c>
      <c r="O57" s="196"/>
      <c r="P57" s="145">
        <v>26</v>
      </c>
      <c r="Q57" s="209">
        <v>4</v>
      </c>
      <c r="R57" s="213"/>
      <c r="S57" s="213"/>
      <c r="T57" s="145">
        <v>80</v>
      </c>
      <c r="U57" s="145">
        <v>40</v>
      </c>
      <c r="V57" s="145">
        <v>46</v>
      </c>
      <c r="W57" s="196"/>
      <c r="X57" s="196"/>
      <c r="Y57" s="145">
        <v>16</v>
      </c>
      <c r="Z57" s="145">
        <v>1</v>
      </c>
      <c r="AA57" s="145">
        <v>80</v>
      </c>
      <c r="AB57" s="196"/>
      <c r="AC57" s="196"/>
      <c r="AD57" s="145">
        <v>58</v>
      </c>
      <c r="AE57" s="196"/>
      <c r="AF57" s="145">
        <v>80</v>
      </c>
      <c r="AG57" s="145">
        <f t="shared" si="0"/>
        <v>1071</v>
      </c>
      <c r="AH57" s="145">
        <f t="shared" si="1"/>
        <v>835</v>
      </c>
      <c r="AI57" s="145">
        <f t="shared" si="2"/>
        <v>236</v>
      </c>
    </row>
    <row r="58" spans="1:35">
      <c r="C58"/>
      <c r="D58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/>
      <c r="AH58"/>
      <c r="AI58"/>
    </row>
    <row r="60" spans="1:35">
      <c r="A60" s="136" t="s">
        <v>124</v>
      </c>
    </row>
    <row r="61" spans="1:35">
      <c r="A61" s="137" t="s">
        <v>121</v>
      </c>
    </row>
    <row r="62" spans="1:35">
      <c r="A62" s="138" t="s">
        <v>130</v>
      </c>
    </row>
    <row r="63" spans="1:35">
      <c r="A63" s="139" t="s">
        <v>122</v>
      </c>
      <c r="D63" s="132"/>
    </row>
    <row r="64" spans="1:35">
      <c r="A64" s="140" t="s">
        <v>123</v>
      </c>
    </row>
    <row r="65" spans="1:1">
      <c r="A65" s="141" t="s">
        <v>125</v>
      </c>
    </row>
    <row r="66" spans="1:1">
      <c r="A66" s="142" t="s">
        <v>126</v>
      </c>
    </row>
    <row r="67" spans="1:1">
      <c r="A67" s="143" t="s">
        <v>131</v>
      </c>
    </row>
    <row r="68" spans="1:1">
      <c r="A68" s="146" t="s">
        <v>271</v>
      </c>
    </row>
  </sheetData>
  <dataConsolidate/>
  <mergeCells count="26"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  <mergeCell ref="AG1:AI1"/>
    <mergeCell ref="P1:Q1"/>
    <mergeCell ref="C1:D1"/>
    <mergeCell ref="E1:J1"/>
    <mergeCell ref="M1:O1"/>
    <mergeCell ref="R1:U1"/>
    <mergeCell ref="K1:L1"/>
    <mergeCell ref="E7:S7"/>
    <mergeCell ref="T19:AF19"/>
    <mergeCell ref="C32:V32"/>
    <mergeCell ref="C21:W21"/>
    <mergeCell ref="X1:AF1"/>
    <mergeCell ref="V1:W1"/>
    <mergeCell ref="C27:W27"/>
    <mergeCell ref="C6:X6"/>
    <mergeCell ref="C26:Z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0" t="s">
        <v>497</v>
      </c>
      <c r="B3" s="180" t="s">
        <v>98</v>
      </c>
      <c r="C3" s="181">
        <v>6</v>
      </c>
      <c r="D3" s="181">
        <v>4</v>
      </c>
      <c r="E3" s="181">
        <v>2</v>
      </c>
      <c r="F3" s="185">
        <v>0.66</v>
      </c>
      <c r="G3" s="181">
        <v>5</v>
      </c>
      <c r="H3" s="181">
        <v>4</v>
      </c>
      <c r="I3" s="181">
        <v>1</v>
      </c>
      <c r="J3" s="185">
        <v>0.8</v>
      </c>
      <c r="K3" s="210">
        <v>0.72</v>
      </c>
      <c r="L3" s="181"/>
      <c r="M3" s="181"/>
      <c r="N3" s="181"/>
      <c r="O3" s="181"/>
    </row>
    <row r="4" spans="1:15">
      <c r="A4" s="180" t="s">
        <v>507</v>
      </c>
      <c r="B4" s="180" t="s">
        <v>103</v>
      </c>
      <c r="C4" s="181">
        <v>15</v>
      </c>
      <c r="D4" s="181">
        <v>10</v>
      </c>
      <c r="E4" s="181">
        <v>5</v>
      </c>
      <c r="F4" s="185">
        <v>0.66</v>
      </c>
      <c r="G4" s="181">
        <v>7</v>
      </c>
      <c r="H4" s="181">
        <v>4</v>
      </c>
      <c r="I4" s="181">
        <v>3</v>
      </c>
      <c r="J4" s="185">
        <v>0.56999999999999995</v>
      </c>
      <c r="K4" s="210">
        <v>0.63</v>
      </c>
      <c r="L4" s="181">
        <v>2</v>
      </c>
      <c r="M4" s="181">
        <v>0</v>
      </c>
      <c r="N4" s="181">
        <v>2</v>
      </c>
      <c r="O4" s="185">
        <v>0</v>
      </c>
    </row>
    <row r="5" spans="1:15">
      <c r="A5" s="180" t="s">
        <v>77</v>
      </c>
      <c r="B5" s="180" t="s">
        <v>103</v>
      </c>
      <c r="C5" s="181">
        <v>17</v>
      </c>
      <c r="D5" s="181">
        <v>12</v>
      </c>
      <c r="E5" s="181">
        <v>5</v>
      </c>
      <c r="F5" s="185">
        <v>0.7</v>
      </c>
      <c r="G5" s="181">
        <v>18</v>
      </c>
      <c r="H5" s="181">
        <v>10</v>
      </c>
      <c r="I5" s="181">
        <v>8</v>
      </c>
      <c r="J5" s="185">
        <v>0.55000000000000004</v>
      </c>
      <c r="K5" s="210">
        <v>0.62</v>
      </c>
      <c r="L5" s="181"/>
      <c r="M5" s="181"/>
      <c r="N5" s="181"/>
      <c r="O5" s="181"/>
    </row>
    <row r="6" spans="1:15">
      <c r="A6" s="180" t="s">
        <v>417</v>
      </c>
      <c r="B6" s="180" t="s">
        <v>103</v>
      </c>
      <c r="C6" s="181">
        <v>22</v>
      </c>
      <c r="D6" s="181">
        <v>13</v>
      </c>
      <c r="E6" s="181">
        <v>9</v>
      </c>
      <c r="F6" s="185">
        <v>0.59</v>
      </c>
      <c r="G6" s="181">
        <v>14</v>
      </c>
      <c r="H6" s="181">
        <v>9</v>
      </c>
      <c r="I6" s="181">
        <v>5</v>
      </c>
      <c r="J6" s="185">
        <v>0.64</v>
      </c>
      <c r="K6" s="210">
        <v>0.61</v>
      </c>
      <c r="L6" s="181">
        <v>1</v>
      </c>
      <c r="M6" s="181">
        <v>1</v>
      </c>
      <c r="N6" s="181">
        <v>0</v>
      </c>
      <c r="O6" s="185">
        <v>1</v>
      </c>
    </row>
    <row r="7" spans="1:15">
      <c r="A7" s="180" t="s">
        <v>69</v>
      </c>
      <c r="B7" s="180" t="s">
        <v>98</v>
      </c>
      <c r="C7" s="181">
        <v>9</v>
      </c>
      <c r="D7" s="181">
        <v>5</v>
      </c>
      <c r="E7" s="181">
        <v>4</v>
      </c>
      <c r="F7" s="185">
        <v>0.55000000000000004</v>
      </c>
      <c r="G7" s="181">
        <v>1</v>
      </c>
      <c r="H7" s="181">
        <v>1</v>
      </c>
      <c r="I7" s="181">
        <v>0</v>
      </c>
      <c r="J7" s="185">
        <v>1</v>
      </c>
      <c r="K7" s="210">
        <v>0.6</v>
      </c>
      <c r="L7" s="181"/>
      <c r="M7" s="181"/>
      <c r="N7" s="181"/>
      <c r="O7" s="181"/>
    </row>
    <row r="8" spans="1:15">
      <c r="A8" s="181" t="s">
        <v>538</v>
      </c>
      <c r="B8" s="181" t="s">
        <v>313</v>
      </c>
      <c r="C8" s="181">
        <v>2</v>
      </c>
      <c r="D8" s="181">
        <v>1</v>
      </c>
      <c r="E8" s="181">
        <v>1</v>
      </c>
      <c r="F8" s="185">
        <v>0.5</v>
      </c>
      <c r="G8" s="206"/>
      <c r="H8" s="206"/>
      <c r="I8" s="206"/>
      <c r="J8" s="206"/>
      <c r="K8" s="210">
        <v>0.5</v>
      </c>
      <c r="L8" s="206"/>
      <c r="M8" s="206"/>
      <c r="N8" s="206"/>
      <c r="O8" s="206"/>
    </row>
    <row r="9" spans="1:15">
      <c r="A9" s="180" t="s">
        <v>64</v>
      </c>
      <c r="B9" s="180" t="s">
        <v>97</v>
      </c>
      <c r="C9" s="181"/>
      <c r="D9" s="181"/>
      <c r="E9" s="181"/>
      <c r="F9" s="185"/>
      <c r="G9" s="181"/>
      <c r="H9" s="181"/>
      <c r="I9" s="181"/>
      <c r="J9" s="185"/>
      <c r="K9" s="210"/>
      <c r="L9" s="181"/>
      <c r="M9" s="181"/>
      <c r="N9" s="181"/>
      <c r="O9" s="181"/>
    </row>
    <row r="10" spans="1:15">
      <c r="A10" s="180" t="s">
        <v>317</v>
      </c>
      <c r="B10" s="180" t="s">
        <v>103</v>
      </c>
      <c r="C10" s="181"/>
      <c r="D10" s="181"/>
      <c r="E10" s="181"/>
      <c r="F10" s="185"/>
      <c r="G10" s="181"/>
      <c r="H10" s="181"/>
      <c r="I10" s="181"/>
      <c r="J10" s="185"/>
      <c r="K10" s="210"/>
      <c r="L10" s="181"/>
      <c r="M10" s="181"/>
      <c r="N10" s="181"/>
      <c r="O10" s="181"/>
    </row>
    <row r="11" spans="1:15">
      <c r="A11" s="180" t="s">
        <v>337</v>
      </c>
      <c r="B11" s="180" t="s">
        <v>97</v>
      </c>
      <c r="C11" s="181"/>
      <c r="D11" s="181"/>
      <c r="E11" s="181"/>
      <c r="F11" s="185"/>
      <c r="G11" s="181"/>
      <c r="H11" s="181"/>
      <c r="I11" s="181"/>
      <c r="J11" s="185"/>
      <c r="K11" s="210"/>
      <c r="L11" s="181">
        <v>1</v>
      </c>
      <c r="M11" s="181">
        <v>0</v>
      </c>
      <c r="N11" s="181">
        <v>1</v>
      </c>
      <c r="O11" s="185">
        <v>0</v>
      </c>
    </row>
    <row r="12" spans="1:15">
      <c r="A12" s="180" t="s">
        <v>279</v>
      </c>
      <c r="B12" s="180" t="s">
        <v>97</v>
      </c>
      <c r="C12" s="181"/>
      <c r="D12" s="181"/>
      <c r="E12" s="181"/>
      <c r="F12" s="185"/>
      <c r="G12" s="181"/>
      <c r="H12" s="181"/>
      <c r="I12" s="181"/>
      <c r="J12" s="185"/>
      <c r="K12" s="210"/>
      <c r="L12" s="181"/>
      <c r="M12" s="181"/>
      <c r="N12" s="181"/>
      <c r="O12" s="18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113" t="s">
        <v>44</v>
      </c>
      <c r="B1" s="217" t="s">
        <v>484</v>
      </c>
      <c r="C1" s="216" t="s">
        <v>264</v>
      </c>
      <c r="D1" s="119" t="s">
        <v>46</v>
      </c>
    </row>
    <row r="2" spans="1:4" ht="17.399999999999999">
      <c r="A2" s="41" t="s">
        <v>449</v>
      </c>
      <c r="B2" s="41">
        <v>6</v>
      </c>
      <c r="C2" s="145">
        <v>389</v>
      </c>
      <c r="D2" s="41"/>
    </row>
    <row r="3" spans="1:4" ht="17.399999999999999">
      <c r="A3" s="41" t="s">
        <v>472</v>
      </c>
      <c r="B3" s="41">
        <v>6</v>
      </c>
      <c r="C3" s="145">
        <v>347</v>
      </c>
      <c r="D3" s="41">
        <v>5</v>
      </c>
    </row>
    <row r="4" spans="1:4" ht="17.399999999999999">
      <c r="A4" s="41" t="s">
        <v>458</v>
      </c>
      <c r="B4" s="41">
        <v>6</v>
      </c>
      <c r="C4" s="145">
        <v>287</v>
      </c>
      <c r="D4" s="41"/>
    </row>
    <row r="5" spans="1:4" ht="17.399999999999999">
      <c r="A5" s="41" t="s">
        <v>443</v>
      </c>
      <c r="B5" s="41">
        <v>6</v>
      </c>
      <c r="C5" s="145">
        <v>265</v>
      </c>
      <c r="D5" s="41"/>
    </row>
    <row r="6" spans="1:4" ht="17.399999999999999">
      <c r="A6" s="41" t="s">
        <v>475</v>
      </c>
      <c r="B6" s="41">
        <v>6</v>
      </c>
      <c r="C6" s="145">
        <v>223</v>
      </c>
      <c r="D6" s="41">
        <v>15</v>
      </c>
    </row>
    <row r="7" spans="1:4" ht="17.399999999999999">
      <c r="A7" s="41" t="s">
        <v>471</v>
      </c>
      <c r="B7" s="41">
        <v>6</v>
      </c>
      <c r="C7" s="145">
        <v>165</v>
      </c>
      <c r="D7" s="41"/>
    </row>
    <row r="8" spans="1:4" ht="17.399999999999999">
      <c r="A8" s="41" t="s">
        <v>477</v>
      </c>
      <c r="B8" s="41">
        <v>5</v>
      </c>
      <c r="C8" s="145">
        <v>330</v>
      </c>
      <c r="D8" s="41"/>
    </row>
    <row r="9" spans="1:4" ht="17.399999999999999">
      <c r="A9" s="41" t="s">
        <v>448</v>
      </c>
      <c r="B9" s="41">
        <v>5</v>
      </c>
      <c r="C9" s="145">
        <v>302</v>
      </c>
      <c r="D9" s="41">
        <v>5</v>
      </c>
    </row>
    <row r="10" spans="1:4" ht="17.399999999999999">
      <c r="A10" s="41" t="s">
        <v>460</v>
      </c>
      <c r="B10" s="41">
        <v>5</v>
      </c>
      <c r="C10" s="145">
        <v>287</v>
      </c>
      <c r="D10" s="41">
        <v>22</v>
      </c>
    </row>
    <row r="11" spans="1:4" ht="17.399999999999999">
      <c r="A11" s="41" t="s">
        <v>459</v>
      </c>
      <c r="B11" s="41">
        <v>5</v>
      </c>
      <c r="C11" s="145">
        <v>242</v>
      </c>
      <c r="D11" s="41"/>
    </row>
    <row r="12" spans="1:4" ht="17.399999999999999">
      <c r="A12" s="41" t="s">
        <v>450</v>
      </c>
      <c r="B12" s="41">
        <v>5</v>
      </c>
      <c r="C12" s="145">
        <v>237</v>
      </c>
      <c r="D12" s="41"/>
    </row>
    <row r="13" spans="1:4" ht="17.399999999999999">
      <c r="A13" s="41" t="s">
        <v>468</v>
      </c>
      <c r="B13" s="41">
        <v>5</v>
      </c>
      <c r="C13" s="145">
        <v>236</v>
      </c>
      <c r="D13" s="41">
        <v>5</v>
      </c>
    </row>
    <row r="14" spans="1:4" ht="17.399999999999999">
      <c r="A14" s="41" t="s">
        <v>474</v>
      </c>
      <c r="B14" s="41">
        <v>5</v>
      </c>
      <c r="C14" s="145">
        <v>172</v>
      </c>
      <c r="D14" s="41"/>
    </row>
    <row r="15" spans="1:4" ht="17.399999999999999">
      <c r="A15" s="41" t="s">
        <v>444</v>
      </c>
      <c r="B15" s="41">
        <v>5</v>
      </c>
      <c r="C15" s="145">
        <v>145</v>
      </c>
      <c r="D15" s="41"/>
    </row>
    <row r="16" spans="1:4" ht="17.399999999999999">
      <c r="A16" s="41" t="s">
        <v>455</v>
      </c>
      <c r="B16" s="41">
        <v>4</v>
      </c>
      <c r="C16" s="145">
        <v>320</v>
      </c>
      <c r="D16" s="41">
        <v>5</v>
      </c>
    </row>
    <row r="17" spans="1:4" ht="17.399999999999999">
      <c r="A17" s="41" t="s">
        <v>453</v>
      </c>
      <c r="B17" s="41">
        <v>4</v>
      </c>
      <c r="C17" s="145">
        <v>273</v>
      </c>
      <c r="D17" s="41"/>
    </row>
    <row r="18" spans="1:4" ht="17.399999999999999">
      <c r="A18" s="41" t="s">
        <v>464</v>
      </c>
      <c r="B18" s="41">
        <v>4</v>
      </c>
      <c r="C18" s="145">
        <v>255</v>
      </c>
      <c r="D18" s="41"/>
    </row>
    <row r="19" spans="1:4" ht="17.399999999999999">
      <c r="A19" s="41" t="s">
        <v>480</v>
      </c>
      <c r="B19" s="41">
        <v>3</v>
      </c>
      <c r="C19" s="145">
        <v>240</v>
      </c>
      <c r="D19" s="41">
        <v>5</v>
      </c>
    </row>
    <row r="20" spans="1:4" ht="17.399999999999999">
      <c r="A20" s="41" t="s">
        <v>476</v>
      </c>
      <c r="B20" s="41">
        <v>3</v>
      </c>
      <c r="C20" s="145">
        <v>231</v>
      </c>
      <c r="D20" s="41">
        <v>25</v>
      </c>
    </row>
    <row r="21" spans="1:4" ht="17.399999999999999">
      <c r="A21" s="41" t="s">
        <v>467</v>
      </c>
      <c r="B21" s="41">
        <v>3</v>
      </c>
      <c r="C21" s="145">
        <v>214</v>
      </c>
      <c r="D21" s="41">
        <v>5</v>
      </c>
    </row>
    <row r="22" spans="1:4" ht="17.399999999999999">
      <c r="A22" s="41" t="s">
        <v>463</v>
      </c>
      <c r="B22" s="41">
        <v>3</v>
      </c>
      <c r="C22" s="145">
        <v>212</v>
      </c>
      <c r="D22" s="41"/>
    </row>
    <row r="23" spans="1:4" ht="17.399999999999999">
      <c r="A23" s="41" t="s">
        <v>456</v>
      </c>
      <c r="B23" s="41">
        <v>3</v>
      </c>
      <c r="C23" s="145">
        <v>187</v>
      </c>
      <c r="D23" s="41"/>
    </row>
    <row r="24" spans="1:4" ht="17.399999999999999">
      <c r="A24" s="41" t="s">
        <v>469</v>
      </c>
      <c r="B24" s="41">
        <v>3</v>
      </c>
      <c r="C24" s="145">
        <v>177</v>
      </c>
      <c r="D24" s="41"/>
    </row>
    <row r="25" spans="1:4" ht="17.399999999999999">
      <c r="A25" s="41" t="s">
        <v>442</v>
      </c>
      <c r="B25" s="41">
        <v>3</v>
      </c>
      <c r="C25" s="145">
        <v>158</v>
      </c>
      <c r="D25" s="41"/>
    </row>
    <row r="26" spans="1:4" ht="17.399999999999999">
      <c r="A26" s="41" t="s">
        <v>451</v>
      </c>
      <c r="B26" s="41">
        <v>3</v>
      </c>
      <c r="C26" s="145">
        <v>157</v>
      </c>
      <c r="D26" s="41"/>
    </row>
    <row r="27" spans="1:4" ht="17.399999999999999">
      <c r="A27" s="41" t="s">
        <v>446</v>
      </c>
      <c r="B27" s="41">
        <v>3</v>
      </c>
      <c r="C27" s="145">
        <v>152</v>
      </c>
      <c r="D27" s="41"/>
    </row>
    <row r="28" spans="1:4" ht="17.399999999999999">
      <c r="A28" s="41" t="s">
        <v>462</v>
      </c>
      <c r="B28" s="41">
        <v>3</v>
      </c>
      <c r="C28" s="145">
        <v>140</v>
      </c>
      <c r="D28" s="41"/>
    </row>
    <row r="29" spans="1:4" ht="17.399999999999999">
      <c r="A29" s="41" t="s">
        <v>465</v>
      </c>
      <c r="B29" s="41">
        <v>3</v>
      </c>
      <c r="C29" s="145">
        <v>128</v>
      </c>
      <c r="D29" s="41"/>
    </row>
    <row r="30" spans="1:4" ht="17.399999999999999">
      <c r="A30" s="41" t="s">
        <v>452</v>
      </c>
      <c r="B30" s="41">
        <v>2</v>
      </c>
      <c r="C30" s="145">
        <v>160</v>
      </c>
      <c r="D30" s="41"/>
    </row>
    <row r="31" spans="1:4" ht="17.399999999999999">
      <c r="A31" s="41" t="s">
        <v>479</v>
      </c>
      <c r="B31" s="41">
        <v>2</v>
      </c>
      <c r="C31" s="145">
        <v>116</v>
      </c>
      <c r="D31" s="41">
        <v>5</v>
      </c>
    </row>
    <row r="32" spans="1:4" ht="17.399999999999999">
      <c r="A32" s="41" t="s">
        <v>466</v>
      </c>
      <c r="B32" s="41">
        <v>2</v>
      </c>
      <c r="C32" s="145">
        <v>110</v>
      </c>
      <c r="D32" s="41"/>
    </row>
    <row r="33" spans="1:4" ht="17.399999999999999">
      <c r="A33" s="41" t="s">
        <v>473</v>
      </c>
      <c r="B33" s="41">
        <v>2</v>
      </c>
      <c r="C33" s="145">
        <v>106</v>
      </c>
      <c r="D33" s="41"/>
    </row>
    <row r="34" spans="1:4" ht="17.399999999999999">
      <c r="A34" s="41" t="s">
        <v>470</v>
      </c>
      <c r="B34" s="41">
        <v>2</v>
      </c>
      <c r="C34" s="145">
        <v>38</v>
      </c>
      <c r="D34" s="41"/>
    </row>
    <row r="35" spans="1:4" ht="17.399999999999999">
      <c r="A35" s="41" t="s">
        <v>478</v>
      </c>
      <c r="B35" s="41">
        <v>1</v>
      </c>
      <c r="C35" s="145">
        <v>69</v>
      </c>
      <c r="D35" s="41"/>
    </row>
    <row r="36" spans="1:4" ht="17.399999999999999">
      <c r="A36" s="41" t="s">
        <v>445</v>
      </c>
      <c r="B36" s="41">
        <v>1</v>
      </c>
      <c r="C36" s="145">
        <v>24</v>
      </c>
      <c r="D36" s="41"/>
    </row>
    <row r="37" spans="1:4" ht="17.399999999999999">
      <c r="A37" s="41" t="s">
        <v>565</v>
      </c>
      <c r="B37" s="41">
        <v>1</v>
      </c>
      <c r="C37" s="145">
        <v>13</v>
      </c>
      <c r="D37" s="41"/>
    </row>
    <row r="38" spans="1:4" ht="17.399999999999999">
      <c r="A38" s="41" t="s">
        <v>447</v>
      </c>
      <c r="B38" s="41">
        <v>1</v>
      </c>
      <c r="C38" s="145">
        <v>7</v>
      </c>
      <c r="D38" s="41"/>
    </row>
    <row r="39" spans="1:4" ht="17.399999999999999">
      <c r="A39" s="41" t="s">
        <v>554</v>
      </c>
      <c r="B39" s="41"/>
      <c r="C39" s="145">
        <v>0</v>
      </c>
      <c r="D39" s="41"/>
    </row>
    <row r="40" spans="1:4">
      <c r="A40" s="41" t="s">
        <v>535</v>
      </c>
      <c r="B40" s="41"/>
      <c r="C40" s="41">
        <v>0</v>
      </c>
      <c r="D40" s="41"/>
    </row>
    <row r="41" spans="1:4" ht="17.399999999999999">
      <c r="A41" s="41" t="s">
        <v>454</v>
      </c>
      <c r="B41" s="41"/>
      <c r="C41" s="145">
        <v>0</v>
      </c>
      <c r="D41" s="41"/>
    </row>
    <row r="42" spans="1:4" ht="17.399999999999999">
      <c r="A42" s="41" t="s">
        <v>536</v>
      </c>
      <c r="B42" s="41"/>
      <c r="C42" s="145">
        <v>0</v>
      </c>
      <c r="D42" s="41"/>
    </row>
    <row r="43" spans="1:4" ht="17.399999999999999">
      <c r="A43" s="41" t="s">
        <v>457</v>
      </c>
      <c r="B43" s="41"/>
      <c r="C43" s="145">
        <v>0</v>
      </c>
      <c r="D43" s="41"/>
    </row>
    <row r="44" spans="1:4" ht="17.399999999999999">
      <c r="A44" s="41" t="s">
        <v>531</v>
      </c>
      <c r="B44" s="41"/>
      <c r="C44" s="145">
        <v>0</v>
      </c>
      <c r="D44" s="41"/>
    </row>
    <row r="45" spans="1:4" ht="17.399999999999999">
      <c r="A45" s="41" t="s">
        <v>461</v>
      </c>
      <c r="B45" s="41"/>
      <c r="C45" s="145">
        <v>0</v>
      </c>
      <c r="D45" s="41"/>
    </row>
    <row r="46" spans="1:4">
      <c r="D46" s="42" t="s">
        <v>560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bestFit="1" customWidth="1"/>
    <col min="2" max="2" width="15.5" bestFit="1" customWidth="1"/>
    <col min="3" max="3" width="11.8984375" style="42" bestFit="1" customWidth="1"/>
    <col min="4" max="4" width="5.59765625" style="42" bestFit="1" customWidth="1"/>
  </cols>
  <sheetData>
    <row r="1" spans="1:4" ht="17.399999999999999">
      <c r="A1" s="230" t="s">
        <v>44</v>
      </c>
      <c r="B1" s="183" t="s">
        <v>292</v>
      </c>
      <c r="C1" s="231" t="s">
        <v>46</v>
      </c>
      <c r="D1" s="154" t="s">
        <v>45</v>
      </c>
    </row>
    <row r="2" spans="1:4">
      <c r="A2" s="189" t="s">
        <v>471</v>
      </c>
      <c r="B2" s="41">
        <v>21</v>
      </c>
      <c r="C2" s="41">
        <v>5</v>
      </c>
      <c r="D2" s="41">
        <v>1</v>
      </c>
    </row>
    <row r="3" spans="1:4">
      <c r="A3" s="189" t="s">
        <v>472</v>
      </c>
      <c r="B3" s="41">
        <v>20</v>
      </c>
      <c r="C3" s="41">
        <v>10</v>
      </c>
      <c r="D3" s="41">
        <v>2</v>
      </c>
    </row>
    <row r="4" spans="1:4">
      <c r="A4" s="189" t="s">
        <v>458</v>
      </c>
      <c r="B4" s="41">
        <v>18</v>
      </c>
      <c r="C4" s="41">
        <v>15</v>
      </c>
      <c r="D4" s="41">
        <v>3</v>
      </c>
    </row>
    <row r="5" spans="1:4">
      <c r="A5" s="189" t="s">
        <v>453</v>
      </c>
      <c r="B5" s="41">
        <v>18</v>
      </c>
      <c r="C5" s="41">
        <v>5</v>
      </c>
      <c r="D5" s="41">
        <v>1</v>
      </c>
    </row>
    <row r="6" spans="1:4">
      <c r="A6" s="189" t="s">
        <v>451</v>
      </c>
      <c r="B6" s="41">
        <v>17</v>
      </c>
      <c r="C6" s="41">
        <v>10</v>
      </c>
      <c r="D6" s="41">
        <v>2</v>
      </c>
    </row>
    <row r="7" spans="1:4">
      <c r="A7" s="189" t="s">
        <v>443</v>
      </c>
      <c r="B7" s="41">
        <v>17</v>
      </c>
      <c r="C7" s="41">
        <v>5</v>
      </c>
      <c r="D7" s="41">
        <v>1</v>
      </c>
    </row>
    <row r="8" spans="1:4">
      <c r="A8" s="189" t="s">
        <v>444</v>
      </c>
      <c r="B8" s="41">
        <v>17</v>
      </c>
      <c r="C8" s="41"/>
      <c r="D8" s="41"/>
    </row>
    <row r="9" spans="1:4">
      <c r="A9" s="189" t="s">
        <v>452</v>
      </c>
      <c r="B9" s="41">
        <v>17</v>
      </c>
      <c r="C9" s="41"/>
      <c r="D9" s="41"/>
    </row>
    <row r="10" spans="1:4">
      <c r="A10" s="189" t="s">
        <v>448</v>
      </c>
      <c r="B10" s="41">
        <v>16</v>
      </c>
      <c r="C10" s="41">
        <v>5</v>
      </c>
      <c r="D10" s="41">
        <v>1</v>
      </c>
    </row>
    <row r="11" spans="1:4">
      <c r="A11" s="189" t="s">
        <v>466</v>
      </c>
      <c r="B11" s="41">
        <v>16</v>
      </c>
      <c r="C11" s="94">
        <v>5</v>
      </c>
      <c r="D11" s="94">
        <v>1</v>
      </c>
    </row>
    <row r="12" spans="1:4">
      <c r="A12" s="189" t="s">
        <v>469</v>
      </c>
      <c r="B12" s="41">
        <v>16</v>
      </c>
      <c r="C12" s="41"/>
      <c r="D12" s="41"/>
    </row>
    <row r="13" spans="1:4">
      <c r="A13" s="189" t="s">
        <v>460</v>
      </c>
      <c r="B13" s="41">
        <v>15</v>
      </c>
      <c r="C13" s="41">
        <v>31</v>
      </c>
      <c r="D13" s="41"/>
    </row>
    <row r="14" spans="1:4">
      <c r="A14" s="189" t="s">
        <v>477</v>
      </c>
      <c r="B14" s="41">
        <v>15</v>
      </c>
      <c r="C14" s="41">
        <v>20</v>
      </c>
      <c r="D14" s="41"/>
    </row>
    <row r="15" spans="1:4">
      <c r="A15" s="189" t="s">
        <v>456</v>
      </c>
      <c r="B15" s="41">
        <v>14</v>
      </c>
      <c r="C15" s="41">
        <v>10</v>
      </c>
      <c r="D15" s="41">
        <v>2</v>
      </c>
    </row>
    <row r="16" spans="1:4">
      <c r="A16" s="189" t="s">
        <v>463</v>
      </c>
      <c r="B16" s="41">
        <v>14</v>
      </c>
      <c r="C16" s="41">
        <v>5</v>
      </c>
      <c r="D16" s="41">
        <v>1</v>
      </c>
    </row>
    <row r="17" spans="1:4">
      <c r="A17" s="189" t="s">
        <v>445</v>
      </c>
      <c r="B17" s="41">
        <v>14</v>
      </c>
      <c r="C17" s="41"/>
      <c r="D17" s="41"/>
    </row>
    <row r="18" spans="1:4">
      <c r="A18" s="189" t="s">
        <v>459</v>
      </c>
      <c r="B18" s="41">
        <v>14</v>
      </c>
      <c r="C18" s="41"/>
      <c r="D18" s="41"/>
    </row>
    <row r="19" spans="1:4">
      <c r="A19" s="189" t="s">
        <v>476</v>
      </c>
      <c r="B19" s="41">
        <v>13</v>
      </c>
      <c r="C19" s="41">
        <v>11</v>
      </c>
      <c r="D19" s="41"/>
    </row>
    <row r="20" spans="1:4">
      <c r="A20" s="189" t="s">
        <v>480</v>
      </c>
      <c r="B20" s="41">
        <v>13</v>
      </c>
      <c r="C20" s="94">
        <v>5</v>
      </c>
      <c r="D20" s="94">
        <v>1</v>
      </c>
    </row>
    <row r="21" spans="1:4">
      <c r="A21" s="189" t="s">
        <v>468</v>
      </c>
      <c r="B21" s="41">
        <v>13</v>
      </c>
      <c r="C21" s="41">
        <v>3</v>
      </c>
      <c r="D21" s="41"/>
    </row>
    <row r="22" spans="1:4">
      <c r="A22" s="189" t="s">
        <v>455</v>
      </c>
      <c r="B22" s="41">
        <v>13</v>
      </c>
      <c r="C22" s="41"/>
      <c r="D22" s="41"/>
    </row>
    <row r="23" spans="1:4">
      <c r="A23" s="189" t="s">
        <v>461</v>
      </c>
      <c r="B23" s="41">
        <v>12</v>
      </c>
      <c r="C23" s="41">
        <v>17</v>
      </c>
      <c r="D23" s="41"/>
    </row>
    <row r="24" spans="1:4">
      <c r="A24" s="189" t="s">
        <v>446</v>
      </c>
      <c r="B24" s="41">
        <v>12</v>
      </c>
      <c r="C24" s="41"/>
      <c r="D24" s="41"/>
    </row>
    <row r="25" spans="1:4">
      <c r="A25" s="189" t="s">
        <v>464</v>
      </c>
      <c r="B25" s="41">
        <v>11</v>
      </c>
      <c r="C25" s="41">
        <v>15</v>
      </c>
      <c r="D25" s="41">
        <v>3</v>
      </c>
    </row>
    <row r="26" spans="1:4">
      <c r="A26" s="189" t="s">
        <v>457</v>
      </c>
      <c r="B26" s="41">
        <v>11</v>
      </c>
      <c r="C26" s="94">
        <v>5</v>
      </c>
      <c r="D26" s="94">
        <v>1</v>
      </c>
    </row>
    <row r="27" spans="1:4">
      <c r="A27" s="189" t="s">
        <v>450</v>
      </c>
      <c r="B27" s="41">
        <v>11</v>
      </c>
      <c r="C27" s="41"/>
      <c r="D27" s="41"/>
    </row>
    <row r="28" spans="1:4">
      <c r="A28" s="189" t="s">
        <v>475</v>
      </c>
      <c r="B28" s="41">
        <v>10</v>
      </c>
      <c r="C28" s="41">
        <v>54</v>
      </c>
      <c r="D28" s="41"/>
    </row>
    <row r="29" spans="1:4">
      <c r="A29" s="189" t="s">
        <v>449</v>
      </c>
      <c r="B29" s="41">
        <v>10</v>
      </c>
      <c r="C29" s="41">
        <v>5</v>
      </c>
      <c r="D29" s="41">
        <v>1</v>
      </c>
    </row>
    <row r="30" spans="1:4">
      <c r="A30" s="189" t="s">
        <v>465</v>
      </c>
      <c r="B30" s="41">
        <v>10</v>
      </c>
      <c r="C30" s="41"/>
      <c r="D30" s="41"/>
    </row>
    <row r="31" spans="1:4">
      <c r="A31" s="189" t="s">
        <v>478</v>
      </c>
      <c r="B31" s="41">
        <v>8</v>
      </c>
      <c r="C31" s="41">
        <v>10</v>
      </c>
      <c r="D31" s="41">
        <v>2</v>
      </c>
    </row>
    <row r="32" spans="1:4">
      <c r="A32" s="189" t="s">
        <v>474</v>
      </c>
      <c r="B32" s="41">
        <v>8</v>
      </c>
      <c r="C32" s="41">
        <v>5</v>
      </c>
      <c r="D32" s="41">
        <v>1</v>
      </c>
    </row>
    <row r="33" spans="1:4">
      <c r="A33" s="189" t="s">
        <v>442</v>
      </c>
      <c r="B33" s="41">
        <v>7</v>
      </c>
      <c r="C33" s="41"/>
      <c r="D33" s="41"/>
    </row>
    <row r="34" spans="1:4">
      <c r="A34" s="189" t="s">
        <v>479</v>
      </c>
      <c r="B34" s="41">
        <v>6</v>
      </c>
      <c r="C34" s="94">
        <v>5</v>
      </c>
      <c r="D34" s="94">
        <v>1</v>
      </c>
    </row>
    <row r="35" spans="1:4">
      <c r="A35" s="189" t="s">
        <v>473</v>
      </c>
      <c r="B35" s="41">
        <v>6</v>
      </c>
      <c r="C35" s="41"/>
      <c r="D35" s="41"/>
    </row>
    <row r="36" spans="1:4">
      <c r="A36" s="189" t="s">
        <v>570</v>
      </c>
      <c r="B36" s="41">
        <v>6</v>
      </c>
      <c r="C36" s="41"/>
      <c r="D36" s="41"/>
    </row>
    <row r="37" spans="1:4">
      <c r="A37" s="189" t="s">
        <v>462</v>
      </c>
      <c r="B37" s="41">
        <v>5</v>
      </c>
      <c r="C37" s="41"/>
      <c r="D37" s="41"/>
    </row>
    <row r="38" spans="1:4">
      <c r="A38" s="189" t="s">
        <v>467</v>
      </c>
      <c r="B38" s="41">
        <v>4</v>
      </c>
      <c r="C38" s="94">
        <v>5</v>
      </c>
      <c r="D38" s="232">
        <v>1</v>
      </c>
    </row>
    <row r="39" spans="1:4">
      <c r="A39" s="189" t="s">
        <v>470</v>
      </c>
      <c r="B39" s="41">
        <v>4</v>
      </c>
      <c r="C39" s="41"/>
      <c r="D39" s="41"/>
    </row>
    <row r="40" spans="1:4">
      <c r="A40" s="200" t="s">
        <v>572</v>
      </c>
      <c r="B40" s="41">
        <v>4</v>
      </c>
      <c r="C40" s="41"/>
      <c r="D40" s="41"/>
    </row>
    <row r="41" spans="1:4">
      <c r="A41" s="189" t="s">
        <v>454</v>
      </c>
      <c r="B41" s="41">
        <v>3</v>
      </c>
      <c r="C41" s="41">
        <v>5</v>
      </c>
      <c r="D41" s="41">
        <v>1</v>
      </c>
    </row>
    <row r="42" spans="1:4">
      <c r="A42" s="200" t="s">
        <v>584</v>
      </c>
      <c r="B42" s="41">
        <v>2</v>
      </c>
      <c r="C42" s="41"/>
      <c r="D42" s="41"/>
    </row>
    <row r="43" spans="1:4">
      <c r="A43" s="200" t="s">
        <v>586</v>
      </c>
      <c r="B43" s="41">
        <v>2</v>
      </c>
      <c r="C43" s="41"/>
      <c r="D43" s="41"/>
    </row>
    <row r="44" spans="1:4">
      <c r="A44" s="200" t="s">
        <v>577</v>
      </c>
      <c r="B44" s="41">
        <v>2</v>
      </c>
      <c r="C44" s="41"/>
      <c r="D44" s="41"/>
    </row>
    <row r="45" spans="1:4">
      <c r="A45" s="200" t="s">
        <v>571</v>
      </c>
      <c r="B45" s="41">
        <v>2</v>
      </c>
      <c r="C45" s="41"/>
      <c r="D45" s="41"/>
    </row>
    <row r="46" spans="1:4">
      <c r="A46" s="200" t="s">
        <v>581</v>
      </c>
      <c r="B46" s="41">
        <v>1</v>
      </c>
      <c r="C46" s="41"/>
      <c r="D46" s="41"/>
    </row>
    <row r="47" spans="1:4">
      <c r="A47" s="200" t="s">
        <v>554</v>
      </c>
      <c r="B47" s="41">
        <v>1</v>
      </c>
      <c r="C47" s="41"/>
      <c r="D47" s="41"/>
    </row>
    <row r="48" spans="1:4">
      <c r="A48" s="189" t="s">
        <v>447</v>
      </c>
      <c r="B48" s="41">
        <v>1</v>
      </c>
      <c r="C48" s="41"/>
      <c r="D48" s="41"/>
    </row>
    <row r="49" spans="1:4">
      <c r="A49" s="200" t="s">
        <v>576</v>
      </c>
      <c r="B49" s="41">
        <v>1</v>
      </c>
      <c r="C49" s="41"/>
      <c r="D49" s="41"/>
    </row>
    <row r="50" spans="1:4">
      <c r="A50" s="200" t="s">
        <v>535</v>
      </c>
      <c r="B50" s="41">
        <v>1</v>
      </c>
      <c r="C50" s="41"/>
      <c r="D50" s="186"/>
    </row>
    <row r="51" spans="1:4">
      <c r="A51" s="200" t="s">
        <v>592</v>
      </c>
      <c r="B51" s="41">
        <v>1</v>
      </c>
      <c r="C51" s="41"/>
      <c r="D51" s="186"/>
    </row>
    <row r="52" spans="1:4">
      <c r="A52" s="200" t="s">
        <v>582</v>
      </c>
      <c r="B52" s="41">
        <v>1</v>
      </c>
      <c r="C52" s="41"/>
      <c r="D52" s="41"/>
    </row>
    <row r="53" spans="1:4">
      <c r="A53" s="200" t="s">
        <v>565</v>
      </c>
      <c r="B53" s="41">
        <v>1</v>
      </c>
      <c r="C53" s="41"/>
      <c r="D53" s="41"/>
    </row>
    <row r="54" spans="1:4">
      <c r="A54" s="200" t="s">
        <v>588</v>
      </c>
      <c r="B54" s="41">
        <v>1</v>
      </c>
      <c r="C54" s="41"/>
      <c r="D54" s="186"/>
    </row>
    <row r="55" spans="1:4">
      <c r="A55" s="200" t="s">
        <v>536</v>
      </c>
      <c r="B55" s="41">
        <v>1</v>
      </c>
      <c r="C55" s="41"/>
      <c r="D55" s="186"/>
    </row>
    <row r="56" spans="1:4">
      <c r="A56" s="200" t="s">
        <v>531</v>
      </c>
      <c r="B56" s="41">
        <v>1</v>
      </c>
      <c r="C56" s="41"/>
      <c r="D56" s="41"/>
    </row>
    <row r="57" spans="1:4">
      <c r="B57" s="156" t="s">
        <v>360</v>
      </c>
      <c r="C57" s="41">
        <v>271</v>
      </c>
      <c r="D57" s="41">
        <v>27</v>
      </c>
    </row>
    <row r="58" spans="1:4">
      <c r="C58" s="42" t="s">
        <v>362</v>
      </c>
      <c r="D58" s="41">
        <v>0</v>
      </c>
    </row>
    <row r="59" spans="1:4">
      <c r="C59" s="42" t="s">
        <v>360</v>
      </c>
      <c r="D59" s="41">
        <v>27</v>
      </c>
    </row>
    <row r="62" spans="1:4">
      <c r="C62" s="41" t="s">
        <v>623</v>
      </c>
      <c r="D62" s="41">
        <v>13</v>
      </c>
    </row>
    <row r="63" spans="1:4">
      <c r="C63" s="41" t="s">
        <v>624</v>
      </c>
      <c r="D63" s="41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131" t="s">
        <v>484</v>
      </c>
      <c r="P1" s="130" t="s">
        <v>485</v>
      </c>
      <c r="Q1" s="131" t="s">
        <v>486</v>
      </c>
    </row>
    <row r="2" spans="1:17">
      <c r="A2" s="189" t="s">
        <v>444</v>
      </c>
      <c r="B2" s="189" t="s">
        <v>92</v>
      </c>
      <c r="C2" s="41">
        <v>28</v>
      </c>
      <c r="D2" s="41">
        <v>9</v>
      </c>
      <c r="E2" s="41"/>
      <c r="F2" s="41">
        <v>19</v>
      </c>
      <c r="G2" s="41"/>
      <c r="H2" s="41"/>
      <c r="I2" s="41"/>
      <c r="J2" s="41"/>
      <c r="K2" s="41"/>
      <c r="L2" s="41">
        <v>1</v>
      </c>
      <c r="M2" s="41"/>
      <c r="N2" s="41">
        <v>19</v>
      </c>
      <c r="O2" s="41">
        <v>6</v>
      </c>
      <c r="P2" s="41"/>
      <c r="Q2" s="41"/>
    </row>
    <row r="3" spans="1:17">
      <c r="A3" s="189" t="s">
        <v>469</v>
      </c>
      <c r="B3" s="189" t="s">
        <v>92</v>
      </c>
      <c r="C3" s="41">
        <v>20</v>
      </c>
      <c r="D3" s="41">
        <v>9</v>
      </c>
      <c r="E3" s="41"/>
      <c r="F3" s="41">
        <v>11</v>
      </c>
      <c r="G3" s="41"/>
      <c r="H3" s="41"/>
      <c r="I3" s="41"/>
      <c r="J3" s="41"/>
      <c r="K3" s="41"/>
      <c r="L3" s="41">
        <v>2</v>
      </c>
      <c r="M3" s="41"/>
      <c r="N3" s="41">
        <v>13</v>
      </c>
      <c r="O3" s="41">
        <v>4</v>
      </c>
      <c r="P3" s="41"/>
      <c r="Q3" s="41"/>
    </row>
    <row r="4" spans="1:17">
      <c r="A4" t="s">
        <v>627</v>
      </c>
      <c r="B4" s="189" t="s">
        <v>92</v>
      </c>
      <c r="C4" s="41">
        <v>17</v>
      </c>
      <c r="D4" s="41">
        <v>4</v>
      </c>
      <c r="E4" s="41"/>
      <c r="F4" s="41">
        <v>13</v>
      </c>
      <c r="G4" s="41"/>
      <c r="H4" s="41"/>
      <c r="I4" s="41"/>
      <c r="J4" s="41"/>
      <c r="K4" s="41"/>
      <c r="L4" s="41">
        <v>2</v>
      </c>
      <c r="M4" s="41"/>
      <c r="N4" s="41">
        <v>12</v>
      </c>
      <c r="O4" s="41">
        <v>2</v>
      </c>
      <c r="P4" s="41"/>
      <c r="Q4" s="41"/>
    </row>
    <row r="5" spans="1:17">
      <c r="A5" t="s">
        <v>628</v>
      </c>
      <c r="B5" s="189" t="s">
        <v>100</v>
      </c>
      <c r="C5" s="41">
        <v>27</v>
      </c>
      <c r="D5" s="41">
        <v>8</v>
      </c>
      <c r="E5" s="41"/>
      <c r="F5" s="41">
        <v>18</v>
      </c>
      <c r="G5" s="41"/>
      <c r="H5" s="41"/>
      <c r="I5" s="41"/>
      <c r="J5" s="41"/>
      <c r="K5" s="41"/>
      <c r="L5" s="41"/>
      <c r="M5" s="41"/>
      <c r="N5" s="41">
        <v>18</v>
      </c>
      <c r="O5" s="41">
        <v>6</v>
      </c>
      <c r="P5" s="41"/>
      <c r="Q5" s="41"/>
    </row>
    <row r="6" spans="1:17">
      <c r="A6" s="189" t="s">
        <v>443</v>
      </c>
      <c r="B6" s="189" t="s">
        <v>100</v>
      </c>
      <c r="C6" s="41">
        <v>18</v>
      </c>
      <c r="D6" s="41">
        <v>7</v>
      </c>
      <c r="E6" s="41"/>
      <c r="F6" s="41">
        <v>11</v>
      </c>
      <c r="G6" s="41"/>
      <c r="H6" s="41"/>
      <c r="I6" s="41"/>
      <c r="J6" s="41"/>
      <c r="K6" s="41"/>
      <c r="L6" s="41">
        <v>1</v>
      </c>
      <c r="M6" s="41"/>
      <c r="N6" s="41">
        <v>14</v>
      </c>
      <c r="O6" s="41">
        <v>4</v>
      </c>
      <c r="P6" s="41"/>
      <c r="Q6" s="41"/>
    </row>
    <row r="7" spans="1:17">
      <c r="A7" s="219" t="s">
        <v>629</v>
      </c>
      <c r="B7" s="189" t="s">
        <v>100</v>
      </c>
      <c r="C7" s="41">
        <v>14</v>
      </c>
      <c r="D7" s="41">
        <v>2</v>
      </c>
      <c r="E7" s="41"/>
      <c r="F7" s="41">
        <v>12</v>
      </c>
      <c r="G7" s="41"/>
      <c r="H7" s="41"/>
      <c r="I7" s="41"/>
      <c r="J7" s="41"/>
      <c r="K7" s="41"/>
      <c r="L7" s="41"/>
      <c r="M7" s="41"/>
      <c r="N7" s="41">
        <v>9</v>
      </c>
      <c r="O7" s="41">
        <v>2</v>
      </c>
      <c r="P7" s="41"/>
      <c r="Q7" s="41"/>
    </row>
    <row r="8" spans="1:17">
      <c r="A8" s="200" t="s">
        <v>631</v>
      </c>
      <c r="B8" s="200" t="s">
        <v>100</v>
      </c>
      <c r="C8" s="41">
        <v>3</v>
      </c>
      <c r="D8" s="41">
        <v>1</v>
      </c>
      <c r="E8" s="41"/>
      <c r="F8" s="41">
        <v>2</v>
      </c>
      <c r="G8" s="41"/>
      <c r="H8" s="41"/>
      <c r="I8" s="41"/>
      <c r="J8" s="41"/>
      <c r="K8" s="41"/>
      <c r="L8" s="41"/>
      <c r="M8" s="41"/>
      <c r="N8" s="41">
        <v>1</v>
      </c>
      <c r="O8" s="41"/>
      <c r="P8" s="41"/>
      <c r="Q8" s="41"/>
    </row>
    <row r="9" spans="1:17">
      <c r="A9" s="219" t="s">
        <v>630</v>
      </c>
      <c r="B9" s="189" t="s">
        <v>100</v>
      </c>
      <c r="C9" s="41">
        <v>13</v>
      </c>
      <c r="D9" s="41">
        <v>3</v>
      </c>
      <c r="E9" s="41"/>
      <c r="F9" s="41">
        <v>10</v>
      </c>
      <c r="G9" s="41"/>
      <c r="H9" s="41"/>
      <c r="I9" s="41"/>
      <c r="J9" s="41"/>
      <c r="K9" s="41"/>
      <c r="L9" s="41"/>
      <c r="M9" s="41"/>
      <c r="N9" s="41">
        <v>11</v>
      </c>
      <c r="O9" s="41">
        <v>2</v>
      </c>
      <c r="P9" s="41"/>
      <c r="Q9" s="41"/>
    </row>
    <row r="10" spans="1:17">
      <c r="A10" s="189" t="s">
        <v>447</v>
      </c>
      <c r="B10" s="189" t="s">
        <v>99</v>
      </c>
      <c r="C10" s="41">
        <v>13</v>
      </c>
      <c r="D10" s="41">
        <v>6</v>
      </c>
      <c r="E10" s="41"/>
      <c r="F10" s="41">
        <v>7</v>
      </c>
      <c r="G10" s="41">
        <v>5</v>
      </c>
      <c r="H10" s="41">
        <v>1</v>
      </c>
      <c r="I10" s="41"/>
      <c r="J10" s="41"/>
      <c r="K10" s="41"/>
      <c r="L10" s="41"/>
      <c r="M10" s="41"/>
      <c r="N10" s="41">
        <v>6</v>
      </c>
      <c r="O10" s="41">
        <v>4</v>
      </c>
      <c r="P10" s="41"/>
      <c r="Q10" s="41"/>
    </row>
    <row r="11" spans="1:17">
      <c r="A11" s="189" t="s">
        <v>471</v>
      </c>
      <c r="B11" s="189" t="s">
        <v>99</v>
      </c>
      <c r="C11" s="41">
        <v>27</v>
      </c>
      <c r="D11" s="41">
        <v>10</v>
      </c>
      <c r="E11" s="41"/>
      <c r="F11" s="41">
        <v>18</v>
      </c>
      <c r="G11" s="41">
        <v>15</v>
      </c>
      <c r="H11" s="41">
        <v>3</v>
      </c>
      <c r="I11" s="41"/>
      <c r="J11" s="41"/>
      <c r="K11" s="41"/>
      <c r="L11" s="41">
        <v>2</v>
      </c>
      <c r="M11" s="41"/>
      <c r="N11" s="41">
        <v>19</v>
      </c>
      <c r="O11" s="41">
        <v>5</v>
      </c>
      <c r="P11" s="41"/>
      <c r="Q11" s="41"/>
    </row>
    <row r="12" spans="1:17">
      <c r="A12" s="189" t="s">
        <v>448</v>
      </c>
      <c r="B12" s="189" t="s">
        <v>99</v>
      </c>
      <c r="C12" s="41">
        <v>7</v>
      </c>
      <c r="D12" s="41">
        <v>3</v>
      </c>
      <c r="E12" s="41"/>
      <c r="F12" s="41">
        <v>4</v>
      </c>
      <c r="G12" s="41"/>
      <c r="H12" s="41"/>
      <c r="I12" s="41"/>
      <c r="J12" s="41"/>
      <c r="K12" s="41"/>
      <c r="L12" s="41"/>
      <c r="M12" s="41"/>
      <c r="N12" s="41">
        <v>6</v>
      </c>
      <c r="O12" s="41">
        <v>1</v>
      </c>
      <c r="P12" s="41"/>
      <c r="Q12" s="41"/>
    </row>
    <row r="13" spans="1:17">
      <c r="A13" s="200" t="s">
        <v>756</v>
      </c>
      <c r="B13" s="200" t="s">
        <v>99</v>
      </c>
      <c r="C13" s="41">
        <v>1</v>
      </c>
      <c r="D13" s="41"/>
      <c r="E13" s="41"/>
      <c r="F13" s="41">
        <v>1</v>
      </c>
      <c r="G13" s="41"/>
      <c r="H13" s="41"/>
      <c r="I13" s="41"/>
      <c r="J13" s="41"/>
      <c r="K13" s="41"/>
      <c r="L13" s="41"/>
      <c r="M13" s="41"/>
      <c r="N13" s="41">
        <v>1</v>
      </c>
      <c r="O13" s="41"/>
      <c r="P13" s="41"/>
      <c r="Q13" s="41"/>
    </row>
    <row r="14" spans="1:17">
      <c r="A14" s="189" t="s">
        <v>571</v>
      </c>
      <c r="B14" s="189" t="s">
        <v>487</v>
      </c>
      <c r="C14" s="41">
        <v>19</v>
      </c>
      <c r="D14" s="41">
        <v>4</v>
      </c>
      <c r="E14" s="41"/>
      <c r="F14" s="41">
        <v>15</v>
      </c>
      <c r="G14" s="41">
        <v>10</v>
      </c>
      <c r="H14" s="41">
        <v>2</v>
      </c>
      <c r="I14" s="41"/>
      <c r="J14" s="41"/>
      <c r="K14" s="41"/>
      <c r="L14" s="41">
        <v>1</v>
      </c>
      <c r="M14" s="41"/>
      <c r="N14" s="41">
        <v>13</v>
      </c>
      <c r="O14" s="41">
        <v>4</v>
      </c>
      <c r="P14" s="41" t="s">
        <v>757</v>
      </c>
      <c r="Q14" s="41"/>
    </row>
    <row r="15" spans="1:17">
      <c r="A15" s="189" t="s">
        <v>451</v>
      </c>
      <c r="B15" s="189" t="s">
        <v>487</v>
      </c>
      <c r="C15" s="41">
        <v>12</v>
      </c>
      <c r="D15" s="41">
        <v>4</v>
      </c>
      <c r="E15" s="41"/>
      <c r="F15" s="41">
        <v>8</v>
      </c>
      <c r="G15" s="41"/>
      <c r="H15" s="41"/>
      <c r="I15" s="41"/>
      <c r="J15" s="41"/>
      <c r="K15" s="41"/>
      <c r="L15" s="41">
        <v>1</v>
      </c>
      <c r="M15" s="41"/>
      <c r="N15" s="41">
        <v>11</v>
      </c>
      <c r="O15" s="41">
        <v>1</v>
      </c>
      <c r="P15" s="41"/>
      <c r="Q15" s="41"/>
    </row>
    <row r="16" spans="1:17">
      <c r="A16" s="189" t="s">
        <v>720</v>
      </c>
      <c r="B16" s="189" t="s">
        <v>487</v>
      </c>
      <c r="C16" s="41">
        <v>12</v>
      </c>
      <c r="D16" s="41">
        <v>1</v>
      </c>
      <c r="E16" s="41"/>
      <c r="F16" s="41">
        <v>11</v>
      </c>
      <c r="G16" s="41"/>
      <c r="H16" s="41"/>
      <c r="I16" s="41"/>
      <c r="J16" s="41"/>
      <c r="K16" s="41"/>
      <c r="L16" s="41"/>
      <c r="M16" s="41"/>
      <c r="N16" s="41">
        <v>11</v>
      </c>
      <c r="O16" s="41">
        <v>1</v>
      </c>
      <c r="P16" s="41"/>
      <c r="Q16" s="41"/>
    </row>
    <row r="17" spans="1:17">
      <c r="A17" s="189" t="s">
        <v>472</v>
      </c>
      <c r="B17" s="189" t="s">
        <v>488</v>
      </c>
      <c r="C17" s="41">
        <v>16</v>
      </c>
      <c r="D17" s="41">
        <v>7</v>
      </c>
      <c r="E17" s="41"/>
      <c r="F17" s="41">
        <v>9</v>
      </c>
      <c r="G17" s="41">
        <v>5</v>
      </c>
      <c r="H17" s="41">
        <v>1</v>
      </c>
      <c r="I17" s="41"/>
      <c r="J17" s="41"/>
      <c r="K17" s="41"/>
      <c r="L17" s="41"/>
      <c r="M17" s="41"/>
      <c r="N17" s="41">
        <v>10</v>
      </c>
      <c r="O17" s="41">
        <v>6</v>
      </c>
      <c r="P17" s="41"/>
      <c r="Q17" s="41"/>
    </row>
    <row r="18" spans="1:17">
      <c r="A18" s="189" t="s">
        <v>449</v>
      </c>
      <c r="B18" s="189" t="s">
        <v>488</v>
      </c>
      <c r="C18" s="41">
        <v>17</v>
      </c>
      <c r="D18" s="41">
        <v>8</v>
      </c>
      <c r="E18" s="41"/>
      <c r="F18" s="41">
        <v>9</v>
      </c>
      <c r="G18" s="41"/>
      <c r="H18" s="41"/>
      <c r="I18" s="41"/>
      <c r="J18" s="41"/>
      <c r="K18" s="41"/>
      <c r="L18" s="41">
        <v>3</v>
      </c>
      <c r="M18" s="41"/>
      <c r="N18" s="41">
        <v>11</v>
      </c>
      <c r="O18" s="41">
        <v>3</v>
      </c>
      <c r="P18" s="41" t="s">
        <v>541</v>
      </c>
      <c r="Q18" s="41"/>
    </row>
    <row r="19" spans="1:17">
      <c r="A19" s="189" t="s">
        <v>450</v>
      </c>
      <c r="B19" s="189" t="s">
        <v>488</v>
      </c>
      <c r="C19" s="41">
        <v>22</v>
      </c>
      <c r="D19" s="41">
        <v>5</v>
      </c>
      <c r="E19" s="41"/>
      <c r="F19" s="41">
        <v>17</v>
      </c>
      <c r="G19" s="41"/>
      <c r="H19" s="41"/>
      <c r="I19" s="41"/>
      <c r="J19" s="41"/>
      <c r="K19" s="41"/>
      <c r="L19" s="41"/>
      <c r="M19" s="41"/>
      <c r="N19" s="41">
        <v>17</v>
      </c>
      <c r="O19" s="41">
        <v>5</v>
      </c>
      <c r="P19" s="41" t="s">
        <v>589</v>
      </c>
      <c r="Q19" s="41"/>
    </row>
    <row r="20" spans="1:17">
      <c r="A20" s="200" t="s">
        <v>582</v>
      </c>
      <c r="B20" s="200" t="s">
        <v>488</v>
      </c>
      <c r="C20" s="41">
        <v>6</v>
      </c>
      <c r="D20" s="41">
        <v>2</v>
      </c>
      <c r="E20" s="41"/>
      <c r="F20" s="41">
        <v>4</v>
      </c>
      <c r="G20" s="41"/>
      <c r="H20" s="41"/>
      <c r="I20" s="41"/>
      <c r="J20" s="41"/>
      <c r="K20" s="41"/>
      <c r="L20" s="41"/>
      <c r="M20" s="41"/>
      <c r="N20" s="41">
        <v>3</v>
      </c>
      <c r="O20" s="41"/>
      <c r="P20" s="41"/>
      <c r="Q20" s="41"/>
    </row>
    <row r="21" spans="1:17">
      <c r="A21" s="200" t="s">
        <v>632</v>
      </c>
      <c r="B21" s="200" t="s">
        <v>488</v>
      </c>
      <c r="C21" s="41">
        <v>1</v>
      </c>
      <c r="D21" s="41"/>
      <c r="E21" s="41"/>
      <c r="F21" s="41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>
      <c r="A22" s="189" t="s">
        <v>633</v>
      </c>
      <c r="B22" s="189" t="s">
        <v>481</v>
      </c>
      <c r="C22" s="41">
        <v>17</v>
      </c>
      <c r="D22" s="41">
        <v>2</v>
      </c>
      <c r="E22" s="41"/>
      <c r="F22" s="41">
        <v>15</v>
      </c>
      <c r="G22" s="41"/>
      <c r="H22" s="41"/>
      <c r="I22" s="41"/>
      <c r="J22" s="41"/>
      <c r="K22" s="41"/>
      <c r="L22" s="41"/>
      <c r="M22" s="41"/>
      <c r="N22" s="41">
        <v>13</v>
      </c>
      <c r="O22" s="41">
        <v>1</v>
      </c>
      <c r="P22" s="41"/>
      <c r="Q22" s="41"/>
    </row>
    <row r="23" spans="1:17">
      <c r="A23" s="189" t="s">
        <v>453</v>
      </c>
      <c r="B23" s="189" t="s">
        <v>481</v>
      </c>
      <c r="C23" s="41">
        <v>11</v>
      </c>
      <c r="D23" s="41">
        <v>3</v>
      </c>
      <c r="E23" s="41"/>
      <c r="F23" s="41">
        <v>8</v>
      </c>
      <c r="G23" s="41"/>
      <c r="H23" s="41"/>
      <c r="I23" s="41"/>
      <c r="J23" s="41"/>
      <c r="K23" s="41"/>
      <c r="L23" s="41"/>
      <c r="M23" s="41"/>
      <c r="N23" s="41">
        <v>8</v>
      </c>
      <c r="O23" s="41">
        <v>1</v>
      </c>
      <c r="P23" s="41"/>
      <c r="Q23" s="41"/>
    </row>
    <row r="24" spans="1:17">
      <c r="A24" s="189" t="s">
        <v>635</v>
      </c>
      <c r="B24" s="189" t="s">
        <v>481</v>
      </c>
      <c r="C24" s="41">
        <v>9</v>
      </c>
      <c r="D24" s="41">
        <v>3</v>
      </c>
      <c r="E24" s="41"/>
      <c r="F24" s="41">
        <v>6</v>
      </c>
      <c r="G24" s="41">
        <v>5</v>
      </c>
      <c r="H24" s="41">
        <v>1</v>
      </c>
      <c r="I24" s="41"/>
      <c r="J24" s="41"/>
      <c r="K24" s="41"/>
      <c r="L24" s="41"/>
      <c r="M24" s="41"/>
      <c r="N24" s="41">
        <v>4</v>
      </c>
      <c r="O24" s="41">
        <v>3</v>
      </c>
      <c r="P24" s="41"/>
      <c r="Q24" s="41"/>
    </row>
    <row r="25" spans="1:17">
      <c r="A25" s="189" t="s">
        <v>454</v>
      </c>
      <c r="B25" s="189" t="s">
        <v>481</v>
      </c>
      <c r="C25" s="41">
        <v>6</v>
      </c>
      <c r="D25" s="41">
        <v>2</v>
      </c>
      <c r="E25" s="41"/>
      <c r="F25" s="41">
        <v>4</v>
      </c>
      <c r="G25" s="41"/>
      <c r="H25" s="41"/>
      <c r="I25" s="41"/>
      <c r="J25" s="41"/>
      <c r="K25" s="41"/>
      <c r="L25" s="41">
        <v>1</v>
      </c>
      <c r="M25" s="41"/>
      <c r="N25" s="41">
        <v>1</v>
      </c>
      <c r="O25" s="41">
        <v>2</v>
      </c>
      <c r="P25" s="41"/>
      <c r="Q25" s="41"/>
    </row>
    <row r="26" spans="1:17">
      <c r="A26" s="200" t="s">
        <v>588</v>
      </c>
      <c r="B26" s="200" t="s">
        <v>481</v>
      </c>
      <c r="C26" s="41">
        <v>5</v>
      </c>
      <c r="D26" s="41">
        <v>1</v>
      </c>
      <c r="E26" s="41"/>
      <c r="F26" s="41">
        <v>4</v>
      </c>
      <c r="G26" s="41">
        <v>5</v>
      </c>
      <c r="H26" s="41">
        <v>1</v>
      </c>
      <c r="I26" s="41"/>
      <c r="J26" s="41"/>
      <c r="K26" s="41"/>
      <c r="L26" s="41"/>
      <c r="M26" s="41"/>
      <c r="N26" s="41">
        <v>3</v>
      </c>
      <c r="O26" s="41"/>
      <c r="P26" s="41"/>
      <c r="Q26" s="41"/>
    </row>
    <row r="27" spans="1:17">
      <c r="A27" s="219" t="s">
        <v>636</v>
      </c>
      <c r="B27" s="189" t="s">
        <v>481</v>
      </c>
      <c r="C27" s="41">
        <v>25</v>
      </c>
      <c r="D27" s="41">
        <v>10</v>
      </c>
      <c r="E27" s="41"/>
      <c r="F27" s="41">
        <v>15</v>
      </c>
      <c r="G27" s="41">
        <v>20</v>
      </c>
      <c r="H27" s="41">
        <v>4</v>
      </c>
      <c r="I27" s="41"/>
      <c r="J27" s="41"/>
      <c r="K27" s="41"/>
      <c r="L27" s="41"/>
      <c r="M27" s="41"/>
      <c r="N27" s="41">
        <v>17</v>
      </c>
      <c r="O27" s="41">
        <v>5</v>
      </c>
      <c r="P27" s="41" t="s">
        <v>746</v>
      </c>
      <c r="Q27" s="41" t="s">
        <v>706</v>
      </c>
    </row>
    <row r="28" spans="1:17">
      <c r="A28" s="189" t="s">
        <v>474</v>
      </c>
      <c r="B28" s="189" t="s">
        <v>481</v>
      </c>
      <c r="C28" s="41">
        <v>16</v>
      </c>
      <c r="D28" s="41">
        <v>8</v>
      </c>
      <c r="E28" s="41"/>
      <c r="F28" s="41">
        <v>8</v>
      </c>
      <c r="G28" s="41">
        <v>5</v>
      </c>
      <c r="H28" s="41">
        <v>1</v>
      </c>
      <c r="I28" s="41"/>
      <c r="J28" s="41"/>
      <c r="K28" s="41"/>
      <c r="L28" s="41"/>
      <c r="M28" s="41"/>
      <c r="N28" s="41">
        <v>10</v>
      </c>
      <c r="O28" s="41">
        <v>5</v>
      </c>
      <c r="P28" s="41"/>
      <c r="Q28" s="41"/>
    </row>
    <row r="29" spans="1:17">
      <c r="A29" s="189" t="s">
        <v>634</v>
      </c>
      <c r="B29" s="189" t="s">
        <v>489</v>
      </c>
      <c r="C29" s="41">
        <v>10</v>
      </c>
      <c r="D29" s="41">
        <v>5</v>
      </c>
      <c r="E29" s="41"/>
      <c r="F29" s="41">
        <v>5</v>
      </c>
      <c r="G29" s="41"/>
      <c r="H29" s="41"/>
      <c r="I29" s="41"/>
      <c r="J29" s="41"/>
      <c r="K29" s="41"/>
      <c r="L29" s="41">
        <v>1</v>
      </c>
      <c r="M29" s="41"/>
      <c r="N29" s="41">
        <v>8</v>
      </c>
      <c r="O29" s="41">
        <v>2</v>
      </c>
      <c r="P29" s="41"/>
      <c r="Q29" s="41"/>
    </row>
    <row r="30" spans="1:17">
      <c r="A30" s="189" t="s">
        <v>455</v>
      </c>
      <c r="B30" s="189" t="s">
        <v>489</v>
      </c>
      <c r="C30" s="41">
        <v>19</v>
      </c>
      <c r="D30" s="41">
        <v>8</v>
      </c>
      <c r="E30" s="41"/>
      <c r="F30" s="41">
        <v>11</v>
      </c>
      <c r="G30" s="41">
        <v>40</v>
      </c>
      <c r="H30" s="41">
        <v>8</v>
      </c>
      <c r="I30" s="41"/>
      <c r="J30" s="41"/>
      <c r="K30" s="41"/>
      <c r="L30" s="41">
        <v>3</v>
      </c>
      <c r="M30" s="41"/>
      <c r="N30" s="41">
        <v>14</v>
      </c>
      <c r="O30" s="41">
        <v>3</v>
      </c>
      <c r="P30" s="249" t="s">
        <v>711</v>
      </c>
      <c r="Q30" s="41"/>
    </row>
    <row r="31" spans="1:17">
      <c r="A31" s="2" t="s">
        <v>637</v>
      </c>
      <c r="B31" s="2" t="s">
        <v>97</v>
      </c>
      <c r="C31" s="41">
        <v>27</v>
      </c>
      <c r="D31" s="41">
        <v>9</v>
      </c>
      <c r="E31" s="41"/>
      <c r="F31" s="41">
        <v>18</v>
      </c>
      <c r="G31" s="41">
        <v>5</v>
      </c>
      <c r="H31" s="41">
        <v>1</v>
      </c>
      <c r="I31" s="41"/>
      <c r="J31" s="41"/>
      <c r="K31" s="41"/>
      <c r="L31" s="41"/>
      <c r="M31" s="41"/>
      <c r="N31" s="41">
        <v>19</v>
      </c>
      <c r="O31" s="41">
        <v>6</v>
      </c>
      <c r="P31" s="41"/>
      <c r="Q31" s="41"/>
    </row>
    <row r="32" spans="1:17">
      <c r="A32" s="200" t="s">
        <v>639</v>
      </c>
      <c r="B32" s="200" t="s">
        <v>97</v>
      </c>
      <c r="C32" s="41">
        <v>2</v>
      </c>
      <c r="D32" s="41">
        <v>1</v>
      </c>
      <c r="E32" s="41"/>
      <c r="F32" s="41"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1:17">
      <c r="A33" s="189" t="s">
        <v>459</v>
      </c>
      <c r="B33" s="189" t="s">
        <v>97</v>
      </c>
      <c r="C33" s="41">
        <v>19</v>
      </c>
      <c r="D33" s="41">
        <v>7</v>
      </c>
      <c r="E33" s="41"/>
      <c r="F33" s="41">
        <v>12</v>
      </c>
      <c r="G33" s="41">
        <v>10</v>
      </c>
      <c r="H33" s="41">
        <v>2</v>
      </c>
      <c r="I33" s="41"/>
      <c r="J33" s="41"/>
      <c r="K33" s="41"/>
      <c r="L33" s="41">
        <v>1</v>
      </c>
      <c r="M33" s="41"/>
      <c r="N33" s="41">
        <v>13</v>
      </c>
      <c r="O33" s="41">
        <v>6</v>
      </c>
      <c r="P33" s="41"/>
      <c r="Q33" s="41"/>
    </row>
    <row r="34" spans="1:17">
      <c r="A34" s="200" t="s">
        <v>752</v>
      </c>
      <c r="B34" s="200" t="s">
        <v>97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00" t="s">
        <v>640</v>
      </c>
      <c r="B35" s="200" t="s">
        <v>97</v>
      </c>
      <c r="C35" s="41">
        <v>7</v>
      </c>
      <c r="D35" s="41">
        <v>3</v>
      </c>
      <c r="E35" s="41"/>
      <c r="F35" s="41">
        <v>4</v>
      </c>
      <c r="G35" s="41">
        <v>5</v>
      </c>
      <c r="H35" s="41">
        <v>1</v>
      </c>
      <c r="I35" s="41"/>
      <c r="J35" s="41"/>
      <c r="K35" s="41"/>
      <c r="L35" s="41"/>
      <c r="M35" s="41"/>
      <c r="N35" s="41">
        <v>4</v>
      </c>
      <c r="O35" s="41"/>
      <c r="P35" s="41"/>
      <c r="Q35" s="41"/>
    </row>
    <row r="36" spans="1:17">
      <c r="A36" s="189" t="s">
        <v>531</v>
      </c>
      <c r="B36" s="189" t="s">
        <v>97</v>
      </c>
      <c r="C36" s="41">
        <v>7</v>
      </c>
      <c r="D36" s="41">
        <v>3</v>
      </c>
      <c r="E36" s="41"/>
      <c r="F36" s="41">
        <v>4</v>
      </c>
      <c r="G36" s="41">
        <v>14</v>
      </c>
      <c r="H36" s="41">
        <v>2</v>
      </c>
      <c r="I36" s="41">
        <v>2</v>
      </c>
      <c r="J36" s="41"/>
      <c r="K36" s="41"/>
      <c r="L36" s="41"/>
      <c r="M36" s="41"/>
      <c r="N36" s="41">
        <v>5</v>
      </c>
      <c r="O36" s="41">
        <v>2</v>
      </c>
      <c r="P36" s="41"/>
      <c r="Q36" s="41"/>
    </row>
    <row r="37" spans="1:17">
      <c r="A37" s="200" t="s">
        <v>641</v>
      </c>
      <c r="B37" s="200" t="s">
        <v>103</v>
      </c>
      <c r="C37" s="41">
        <v>6</v>
      </c>
      <c r="D37" s="41">
        <v>1</v>
      </c>
      <c r="E37" s="41"/>
      <c r="F37" s="41">
        <v>5</v>
      </c>
      <c r="G37" s="41">
        <v>10</v>
      </c>
      <c r="H37" s="41"/>
      <c r="I37" s="41">
        <v>2</v>
      </c>
      <c r="J37" s="41">
        <v>2</v>
      </c>
      <c r="K37" s="41"/>
      <c r="L37" s="41"/>
      <c r="M37" s="41"/>
      <c r="N37" s="41">
        <v>4</v>
      </c>
      <c r="O37" s="41"/>
      <c r="P37" s="41"/>
      <c r="Q37" s="41"/>
    </row>
    <row r="38" spans="1:17">
      <c r="A38" s="200" t="s">
        <v>642</v>
      </c>
      <c r="B38" s="200" t="s">
        <v>103</v>
      </c>
      <c r="C38" s="41">
        <v>2</v>
      </c>
      <c r="D38" s="41">
        <v>1</v>
      </c>
      <c r="E38" s="41"/>
      <c r="F38" s="41">
        <v>1</v>
      </c>
      <c r="G38" s="41">
        <v>2</v>
      </c>
      <c r="H38" s="41"/>
      <c r="I38" s="41">
        <v>1</v>
      </c>
      <c r="J38" s="41"/>
      <c r="K38" s="41"/>
      <c r="L38" s="41"/>
      <c r="M38" s="41"/>
      <c r="N38" s="41"/>
      <c r="O38" s="41"/>
      <c r="P38" s="41"/>
      <c r="Q38" s="41"/>
    </row>
    <row r="39" spans="1:17">
      <c r="A39" s="189" t="s">
        <v>638</v>
      </c>
      <c r="B39" s="189" t="s">
        <v>103</v>
      </c>
      <c r="C39" s="41">
        <v>17</v>
      </c>
      <c r="D39" s="41">
        <v>7</v>
      </c>
      <c r="E39" s="41"/>
      <c r="F39" s="41">
        <v>10</v>
      </c>
      <c r="G39" s="41">
        <v>99</v>
      </c>
      <c r="H39" s="41">
        <v>1</v>
      </c>
      <c r="I39" s="41">
        <v>17</v>
      </c>
      <c r="J39" s="41">
        <v>19</v>
      </c>
      <c r="K39" s="41">
        <v>1</v>
      </c>
      <c r="L39" s="41"/>
      <c r="M39" s="41"/>
      <c r="N39" s="41">
        <v>13</v>
      </c>
      <c r="O39" s="41">
        <v>4</v>
      </c>
      <c r="P39" s="41" t="s">
        <v>681</v>
      </c>
      <c r="Q39" s="41" t="s">
        <v>691</v>
      </c>
    </row>
    <row r="40" spans="1:17">
      <c r="A40" s="189" t="s">
        <v>475</v>
      </c>
      <c r="B40" s="189" t="s">
        <v>103</v>
      </c>
      <c r="C40" s="41">
        <v>10</v>
      </c>
      <c r="D40" s="41">
        <v>3</v>
      </c>
      <c r="E40" s="41"/>
      <c r="F40" s="41">
        <v>7</v>
      </c>
      <c r="G40" s="41">
        <v>43</v>
      </c>
      <c r="H40" s="41">
        <v>2</v>
      </c>
      <c r="I40" s="41">
        <v>6</v>
      </c>
      <c r="J40" s="41">
        <v>7</v>
      </c>
      <c r="K40" s="41"/>
      <c r="L40" s="41"/>
      <c r="M40" s="41"/>
      <c r="N40" s="41">
        <v>8</v>
      </c>
      <c r="O40" s="41">
        <v>2</v>
      </c>
      <c r="P40" s="41"/>
      <c r="Q40" s="41"/>
    </row>
    <row r="41" spans="1:17">
      <c r="A41" s="200" t="s">
        <v>671</v>
      </c>
      <c r="B41" s="200" t="s">
        <v>103</v>
      </c>
      <c r="C41" s="41">
        <v>3</v>
      </c>
      <c r="D41" s="41"/>
      <c r="E41" s="41"/>
      <c r="F41" s="41">
        <v>3</v>
      </c>
      <c r="G41" s="41">
        <v>5</v>
      </c>
      <c r="H41" s="41"/>
      <c r="I41" s="41">
        <v>1</v>
      </c>
      <c r="J41" s="41">
        <v>1</v>
      </c>
      <c r="K41" s="41"/>
      <c r="L41" s="41"/>
      <c r="M41" s="41"/>
      <c r="N41" s="41">
        <v>3</v>
      </c>
      <c r="O41" s="41"/>
      <c r="P41" s="41"/>
      <c r="Q41" s="41"/>
    </row>
    <row r="42" spans="1:17">
      <c r="A42" s="189" t="s">
        <v>476</v>
      </c>
      <c r="B42" s="189" t="s">
        <v>103</v>
      </c>
      <c r="C42" s="41">
        <v>15</v>
      </c>
      <c r="D42" s="41">
        <v>6</v>
      </c>
      <c r="E42" s="41"/>
      <c r="F42" s="41">
        <v>9</v>
      </c>
      <c r="G42" s="41">
        <v>47</v>
      </c>
      <c r="H42" s="41"/>
      <c r="I42" s="41">
        <v>7</v>
      </c>
      <c r="J42" s="41">
        <v>11</v>
      </c>
      <c r="K42" s="41"/>
      <c r="L42" s="41"/>
      <c r="M42" s="41"/>
      <c r="N42" s="41">
        <v>9</v>
      </c>
      <c r="O42" s="41">
        <v>6</v>
      </c>
      <c r="P42" s="41"/>
      <c r="Q42" s="41"/>
    </row>
    <row r="43" spans="1:17">
      <c r="A43" s="189" t="s">
        <v>625</v>
      </c>
      <c r="B43" s="189" t="s">
        <v>98</v>
      </c>
      <c r="C43" s="41">
        <v>19</v>
      </c>
      <c r="D43" s="41">
        <v>6</v>
      </c>
      <c r="E43" s="41"/>
      <c r="F43" s="41">
        <v>13</v>
      </c>
      <c r="G43" s="41">
        <v>24</v>
      </c>
      <c r="H43" s="41">
        <v>3</v>
      </c>
      <c r="I43" s="41">
        <v>3</v>
      </c>
      <c r="J43" s="41">
        <v>1</v>
      </c>
      <c r="K43" s="41"/>
      <c r="L43" s="41"/>
      <c r="M43" s="41"/>
      <c r="N43" s="41">
        <v>15</v>
      </c>
      <c r="O43" s="41">
        <v>3</v>
      </c>
      <c r="P43" s="41"/>
      <c r="Q43" s="41"/>
    </row>
    <row r="44" spans="1:17">
      <c r="A44" s="189" t="s">
        <v>478</v>
      </c>
      <c r="B44" s="189" t="s">
        <v>98</v>
      </c>
      <c r="C44" s="41">
        <v>16</v>
      </c>
      <c r="D44" s="41">
        <v>4</v>
      </c>
      <c r="E44" s="41"/>
      <c r="F44" s="41">
        <v>12</v>
      </c>
      <c r="G44" s="41">
        <v>5</v>
      </c>
      <c r="H44" s="41">
        <v>1</v>
      </c>
      <c r="I44" s="41"/>
      <c r="J44" s="41"/>
      <c r="K44" s="41"/>
      <c r="L44" s="41"/>
      <c r="M44" s="41"/>
      <c r="N44" s="41">
        <v>12</v>
      </c>
      <c r="O44" s="41">
        <v>4</v>
      </c>
      <c r="P44" s="41"/>
      <c r="Q44" s="41"/>
    </row>
    <row r="45" spans="1:17">
      <c r="A45" s="189" t="s">
        <v>626</v>
      </c>
      <c r="B45" s="189" t="s">
        <v>643</v>
      </c>
      <c r="C45" s="41">
        <v>16</v>
      </c>
      <c r="D45" s="41">
        <v>3</v>
      </c>
      <c r="E45" s="41"/>
      <c r="F45" s="41">
        <v>13</v>
      </c>
      <c r="G45" s="41">
        <v>10</v>
      </c>
      <c r="H45" s="41">
        <v>2</v>
      </c>
      <c r="I45" s="41"/>
      <c r="J45" s="41"/>
      <c r="K45" s="41"/>
      <c r="L45" s="41"/>
      <c r="M45" s="41"/>
      <c r="N45" s="41">
        <v>13</v>
      </c>
      <c r="O45" s="41">
        <v>3</v>
      </c>
      <c r="P45" s="41"/>
      <c r="Q45" s="41"/>
    </row>
    <row r="46" spans="1:17">
      <c r="A46" s="200" t="s">
        <v>644</v>
      </c>
      <c r="B46" s="200" t="s">
        <v>98</v>
      </c>
      <c r="C46" s="41">
        <v>6</v>
      </c>
      <c r="D46" s="41">
        <v>1</v>
      </c>
      <c r="E46" s="41"/>
      <c r="F46" s="41">
        <v>5</v>
      </c>
      <c r="G46" s="41"/>
      <c r="H46" s="41"/>
      <c r="I46" s="41"/>
      <c r="J46" s="41"/>
      <c r="K46" s="41"/>
      <c r="L46" s="41"/>
      <c r="M46" s="41"/>
      <c r="N46" s="41">
        <v>4</v>
      </c>
      <c r="O46" s="41"/>
      <c r="P46" s="41" t="s">
        <v>595</v>
      </c>
      <c r="Q46" s="41"/>
    </row>
    <row r="47" spans="1:17">
      <c r="A47" s="200" t="s">
        <v>650</v>
      </c>
      <c r="B47" s="200" t="s">
        <v>98</v>
      </c>
      <c r="C47" s="41">
        <v>1</v>
      </c>
      <c r="D47" s="41"/>
      <c r="E47" s="41"/>
      <c r="F47" s="41"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189" t="s">
        <v>461</v>
      </c>
      <c r="B48" s="189" t="s">
        <v>98</v>
      </c>
      <c r="C48" s="41">
        <v>6</v>
      </c>
      <c r="D48" s="41">
        <v>3</v>
      </c>
      <c r="E48" s="41"/>
      <c r="F48" s="41">
        <v>3</v>
      </c>
      <c r="G48" s="41"/>
      <c r="H48" s="41"/>
      <c r="I48" s="41"/>
      <c r="J48" s="41"/>
      <c r="K48" s="41"/>
      <c r="L48" s="41"/>
      <c r="M48" s="41"/>
      <c r="N48" s="41">
        <v>5</v>
      </c>
      <c r="O48" s="41">
        <v>1</v>
      </c>
      <c r="P48" s="41"/>
      <c r="Q48" s="41"/>
    </row>
    <row r="49" spans="1:17">
      <c r="A49" s="189" t="s">
        <v>477</v>
      </c>
      <c r="B49" s="189" t="s">
        <v>98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189" t="s">
        <v>463</v>
      </c>
      <c r="B50" s="189" t="s">
        <v>98</v>
      </c>
      <c r="C50" s="41">
        <v>24</v>
      </c>
      <c r="D50" s="41">
        <v>7</v>
      </c>
      <c r="E50" s="41"/>
      <c r="F50" s="41">
        <v>17</v>
      </c>
      <c r="G50" s="41">
        <v>5</v>
      </c>
      <c r="H50" s="41">
        <v>1</v>
      </c>
      <c r="I50" s="41"/>
      <c r="J50" s="41"/>
      <c r="K50" s="41"/>
      <c r="L50" s="41"/>
      <c r="M50" s="41">
        <v>1</v>
      </c>
      <c r="N50" s="41">
        <v>18</v>
      </c>
      <c r="O50" s="41">
        <v>4</v>
      </c>
      <c r="P50" s="41"/>
      <c r="Q50" s="41"/>
    </row>
    <row r="51" spans="1:17">
      <c r="A51" s="200" t="s">
        <v>645</v>
      </c>
      <c r="B51" s="200" t="s">
        <v>106</v>
      </c>
      <c r="C51" s="41">
        <v>6</v>
      </c>
      <c r="D51" s="41">
        <v>2</v>
      </c>
      <c r="E51" s="41"/>
      <c r="F51" s="41">
        <v>4</v>
      </c>
      <c r="G51" s="41">
        <v>10</v>
      </c>
      <c r="H51" s="41">
        <v>2</v>
      </c>
      <c r="I51" s="41"/>
      <c r="J51" s="41"/>
      <c r="K51" s="41"/>
      <c r="L51" s="41"/>
      <c r="M51" s="41"/>
      <c r="N51" s="41">
        <v>3</v>
      </c>
      <c r="O51" s="41"/>
      <c r="P51" s="41"/>
      <c r="Q51" s="41"/>
    </row>
    <row r="52" spans="1:17">
      <c r="A52" s="189" t="s">
        <v>464</v>
      </c>
      <c r="B52" s="189" t="s">
        <v>106</v>
      </c>
      <c r="C52" s="41">
        <v>21</v>
      </c>
      <c r="D52" s="41">
        <v>9</v>
      </c>
      <c r="E52" s="41"/>
      <c r="F52" s="41">
        <v>12</v>
      </c>
      <c r="G52" s="41">
        <v>10</v>
      </c>
      <c r="H52" s="41">
        <v>2</v>
      </c>
      <c r="I52" s="41"/>
      <c r="J52" s="41"/>
      <c r="K52" s="41"/>
      <c r="L52" s="41">
        <v>1</v>
      </c>
      <c r="M52" s="41"/>
      <c r="N52" s="41">
        <v>13</v>
      </c>
      <c r="O52" s="41">
        <v>5</v>
      </c>
      <c r="P52" s="41"/>
      <c r="Q52" s="41"/>
    </row>
    <row r="53" spans="1:17">
      <c r="A53" s="200" t="s">
        <v>646</v>
      </c>
      <c r="B53" s="200" t="s">
        <v>106</v>
      </c>
      <c r="C53" s="41">
        <v>4</v>
      </c>
      <c r="D53" s="41">
        <v>1</v>
      </c>
      <c r="E53" s="41"/>
      <c r="F53" s="41">
        <v>3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465</v>
      </c>
      <c r="B54" s="189" t="s">
        <v>106</v>
      </c>
      <c r="C54" s="41">
        <v>12</v>
      </c>
      <c r="D54" s="41">
        <v>5</v>
      </c>
      <c r="E54" s="41"/>
      <c r="F54" s="41">
        <v>7</v>
      </c>
      <c r="G54" s="41">
        <v>10</v>
      </c>
      <c r="H54" s="41">
        <v>2</v>
      </c>
      <c r="I54" s="41"/>
      <c r="J54" s="41"/>
      <c r="K54" s="41"/>
      <c r="L54" s="41"/>
      <c r="M54" s="41"/>
      <c r="N54" s="41">
        <v>8</v>
      </c>
      <c r="O54" s="41">
        <v>4</v>
      </c>
      <c r="P54" s="41"/>
      <c r="Q54" s="41" t="s">
        <v>718</v>
      </c>
    </row>
    <row r="55" spans="1:17">
      <c r="A55" s="189" t="s">
        <v>466</v>
      </c>
      <c r="B55" s="189" t="s">
        <v>106</v>
      </c>
      <c r="C55" s="41">
        <v>16</v>
      </c>
      <c r="D55" s="41">
        <v>4</v>
      </c>
      <c r="E55" s="41"/>
      <c r="F55" s="41">
        <v>12</v>
      </c>
      <c r="G55" s="41">
        <v>15</v>
      </c>
      <c r="H55" s="41">
        <v>3</v>
      </c>
      <c r="I55" s="41"/>
      <c r="J55" s="41"/>
      <c r="K55" s="41"/>
      <c r="L55" s="41">
        <v>2</v>
      </c>
      <c r="M55" s="41"/>
      <c r="N55" s="41">
        <v>10</v>
      </c>
      <c r="O55" s="41">
        <v>3</v>
      </c>
      <c r="P55" s="41"/>
      <c r="Q55" s="41"/>
    </row>
    <row r="56" spans="1:17">
      <c r="A56" s="189" t="s">
        <v>479</v>
      </c>
      <c r="B56" s="189" t="s">
        <v>106</v>
      </c>
      <c r="C56" s="41">
        <v>8</v>
      </c>
      <c r="D56" s="41">
        <v>2</v>
      </c>
      <c r="E56" s="41"/>
      <c r="F56" s="41">
        <v>6</v>
      </c>
      <c r="G56" s="41"/>
      <c r="H56" s="41"/>
      <c r="I56" s="41"/>
      <c r="J56" s="41"/>
      <c r="K56" s="41"/>
      <c r="L56" s="41">
        <v>1</v>
      </c>
      <c r="M56" s="41"/>
      <c r="N56" s="41">
        <v>6</v>
      </c>
      <c r="O56" s="41">
        <v>1</v>
      </c>
      <c r="P56" s="41"/>
      <c r="Q56" s="41"/>
    </row>
    <row r="57" spans="1:17">
      <c r="A57" s="189" t="s">
        <v>647</v>
      </c>
      <c r="B57" s="189" t="s">
        <v>313</v>
      </c>
      <c r="C57" s="41">
        <v>11</v>
      </c>
      <c r="D57" s="41">
        <v>4</v>
      </c>
      <c r="E57" s="41"/>
      <c r="F57" s="41">
        <v>7</v>
      </c>
      <c r="G57" s="41">
        <v>10</v>
      </c>
      <c r="H57" s="41">
        <v>2</v>
      </c>
      <c r="I57" s="41"/>
      <c r="J57" s="41"/>
      <c r="K57" s="41"/>
      <c r="L57" s="41"/>
      <c r="M57" s="41"/>
      <c r="N57" s="41">
        <v>8</v>
      </c>
      <c r="O57" s="41">
        <v>2</v>
      </c>
      <c r="P57" s="41"/>
      <c r="Q57" s="41"/>
    </row>
    <row r="58" spans="1:17">
      <c r="A58" s="189" t="s">
        <v>648</v>
      </c>
      <c r="B58" s="189" t="s">
        <v>313</v>
      </c>
      <c r="C58" s="41">
        <v>27</v>
      </c>
      <c r="D58" s="41">
        <v>9</v>
      </c>
      <c r="E58" s="41"/>
      <c r="F58" s="41">
        <v>18</v>
      </c>
      <c r="G58" s="41">
        <v>34</v>
      </c>
      <c r="H58" s="41">
        <v>6</v>
      </c>
      <c r="I58" s="41">
        <v>2</v>
      </c>
      <c r="J58" s="41"/>
      <c r="K58" s="41"/>
      <c r="L58" s="41"/>
      <c r="M58" s="41"/>
      <c r="N58" s="41">
        <v>21</v>
      </c>
      <c r="O58" s="41">
        <v>4</v>
      </c>
      <c r="P58" s="41"/>
      <c r="Q58" s="41"/>
    </row>
    <row r="59" spans="1:17">
      <c r="A59"/>
      <c r="B59"/>
    </row>
    <row r="61" spans="1:17">
      <c r="A61" s="200" t="s">
        <v>271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14.5" style="42" bestFit="1" customWidth="1"/>
    <col min="10" max="13" width="11" style="42"/>
    <col min="14" max="14" width="18.3984375" style="42" bestFit="1" customWidth="1"/>
    <col min="15" max="18" width="11" style="42"/>
    <col min="19" max="19" width="15.09765625" style="42" bestFit="1" customWidth="1"/>
    <col min="20" max="25" width="11" style="42"/>
    <col min="26" max="26" width="13.59765625" style="42" bestFit="1" customWidth="1"/>
    <col min="27" max="33" width="11" style="42"/>
  </cols>
  <sheetData>
    <row r="1" spans="1:33" ht="17.399999999999999">
      <c r="A1" s="132"/>
      <c r="B1" s="132"/>
      <c r="C1" s="603" t="s">
        <v>120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602"/>
      <c r="V1" s="598" t="s">
        <v>496</v>
      </c>
      <c r="W1" s="599"/>
      <c r="X1" s="600" t="s">
        <v>495</v>
      </c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184" t="s">
        <v>344</v>
      </c>
      <c r="V2" s="233" t="s">
        <v>655</v>
      </c>
      <c r="W2" s="234" t="s">
        <v>500</v>
      </c>
      <c r="X2" s="184" t="s">
        <v>28</v>
      </c>
      <c r="Y2" s="182" t="s">
        <v>27</v>
      </c>
      <c r="Z2" s="184" t="s">
        <v>29</v>
      </c>
      <c r="AA2" s="184" t="s">
        <v>27</v>
      </c>
      <c r="AB2" s="182" t="s">
        <v>30</v>
      </c>
      <c r="AC2" s="182" t="s">
        <v>28</v>
      </c>
      <c r="AD2" s="182" t="s">
        <v>25</v>
      </c>
      <c r="AE2" s="184" t="s">
        <v>30</v>
      </c>
      <c r="AF2" s="182" t="s">
        <v>344</v>
      </c>
      <c r="AG2" s="184" t="s">
        <v>114</v>
      </c>
    </row>
    <row r="3" spans="1:33">
      <c r="A3" s="189" t="s">
        <v>444</v>
      </c>
      <c r="B3" s="189" t="s">
        <v>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>
      <c r="A4" s="189" t="s">
        <v>469</v>
      </c>
      <c r="B4" s="189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t="s">
        <v>627</v>
      </c>
      <c r="B5" s="189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 t="s">
        <v>160</v>
      </c>
    </row>
    <row r="6" spans="1:33">
      <c r="A6" t="s">
        <v>628</v>
      </c>
      <c r="B6" s="189" t="s">
        <v>100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s="189" t="s">
        <v>443</v>
      </c>
      <c r="B7" s="189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219" t="s">
        <v>629</v>
      </c>
      <c r="B8" s="189" t="s">
        <v>100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00" t="s">
        <v>631</v>
      </c>
      <c r="B9" s="20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189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189" t="s">
        <v>99</v>
      </c>
      <c r="C11" s="41"/>
      <c r="D11" s="41"/>
      <c r="E11" s="41"/>
      <c r="F11" s="41"/>
      <c r="G11" s="41" t="s">
        <v>160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189" t="s">
        <v>99</v>
      </c>
      <c r="C12" s="41"/>
      <c r="D12" s="41" t="s">
        <v>163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 t="s">
        <v>160</v>
      </c>
    </row>
    <row r="13" spans="1:33">
      <c r="A13" s="189" t="s">
        <v>448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571</v>
      </c>
      <c r="B14" s="189" t="s">
        <v>487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94" t="s">
        <v>160</v>
      </c>
      <c r="AA14" s="41" t="s">
        <v>160</v>
      </c>
      <c r="AB14" s="41"/>
      <c r="AC14" s="41"/>
      <c r="AD14" s="41"/>
      <c r="AE14" s="41"/>
      <c r="AF14" s="41"/>
      <c r="AG14" s="41"/>
    </row>
    <row r="15" spans="1:33">
      <c r="A15" s="189" t="s">
        <v>451</v>
      </c>
      <c r="B15" s="189" t="s">
        <v>487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>
      <c r="A16" s="189" t="s">
        <v>472</v>
      </c>
      <c r="B16" s="189" t="s">
        <v>488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94" t="s">
        <v>160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449</v>
      </c>
      <c r="B17" s="189" t="s">
        <v>488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450</v>
      </c>
      <c r="B18" s="189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200" t="s">
        <v>582</v>
      </c>
      <c r="B19" s="200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200" t="s">
        <v>632</v>
      </c>
      <c r="B20" s="200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633</v>
      </c>
      <c r="B21" s="189" t="s">
        <v>481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>
      <c r="A22" s="189" t="s">
        <v>453</v>
      </c>
      <c r="B22" s="189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>
      <c r="A23" s="189" t="s">
        <v>635</v>
      </c>
      <c r="B23" s="189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 t="s">
        <v>160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189" t="s">
        <v>454</v>
      </c>
      <c r="B24" s="189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00" t="s">
        <v>588</v>
      </c>
      <c r="B25" s="200" t="s">
        <v>481</v>
      </c>
      <c r="C25" s="41" t="s">
        <v>160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>
      <c r="A26" s="219" t="s">
        <v>636</v>
      </c>
      <c r="B26" s="189" t="s">
        <v>481</v>
      </c>
      <c r="C26" s="41"/>
      <c r="D26" s="41"/>
      <c r="E26" s="41"/>
      <c r="F26" s="41"/>
      <c r="G26" s="41"/>
      <c r="H26" s="41"/>
      <c r="I26" s="41" t="s">
        <v>160</v>
      </c>
      <c r="J26" s="41"/>
      <c r="K26" s="41" t="s">
        <v>160</v>
      </c>
      <c r="L26" s="41"/>
      <c r="M26" s="41"/>
      <c r="N26" s="41"/>
      <c r="O26" s="41"/>
      <c r="P26" s="41"/>
      <c r="Q26" s="41"/>
      <c r="R26" s="41" t="s">
        <v>160</v>
      </c>
      <c r="S26" s="41"/>
      <c r="T26" s="41"/>
      <c r="U26" s="41"/>
      <c r="V26" s="41"/>
      <c r="W26" s="41"/>
      <c r="X26" s="41"/>
      <c r="Y26" s="41"/>
      <c r="Z26" s="94" t="s">
        <v>160</v>
      </c>
      <c r="AA26" s="41"/>
      <c r="AB26" s="41"/>
      <c r="AC26" s="41"/>
      <c r="AD26" s="41"/>
      <c r="AE26" s="41"/>
      <c r="AF26" s="41"/>
      <c r="AG26" s="41"/>
    </row>
    <row r="27" spans="1:33">
      <c r="A27" s="189" t="s">
        <v>474</v>
      </c>
      <c r="B27" s="189" t="s">
        <v>481</v>
      </c>
      <c r="C27" s="41"/>
      <c r="D27" s="41"/>
      <c r="E27" s="41"/>
      <c r="F27" s="41"/>
      <c r="G27" s="41" t="s">
        <v>160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</row>
    <row r="28" spans="1:33">
      <c r="A28" s="189" t="s">
        <v>634</v>
      </c>
      <c r="B28" s="189" t="s">
        <v>489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455</v>
      </c>
      <c r="B29" s="189" t="s">
        <v>489</v>
      </c>
      <c r="C29" s="41" t="s">
        <v>160</v>
      </c>
      <c r="D29" s="41"/>
      <c r="E29" s="41"/>
      <c r="F29" s="41"/>
      <c r="G29" s="41"/>
      <c r="H29" s="41"/>
      <c r="I29" s="41"/>
      <c r="J29" s="41"/>
      <c r="K29" s="41" t="s">
        <v>233</v>
      </c>
      <c r="L29" s="41"/>
      <c r="M29" s="41"/>
      <c r="N29" s="41"/>
      <c r="O29" s="41" t="s">
        <v>163</v>
      </c>
      <c r="P29" s="41"/>
      <c r="Q29" s="41"/>
      <c r="R29" s="41"/>
      <c r="S29" s="94" t="s">
        <v>160</v>
      </c>
      <c r="T29" s="41"/>
      <c r="U29" s="41"/>
      <c r="V29" s="41"/>
      <c r="W29" s="41" t="s">
        <v>160</v>
      </c>
      <c r="X29" s="41"/>
      <c r="Y29" s="41"/>
      <c r="Z29" s="94" t="s">
        <v>160</v>
      </c>
      <c r="AA29" s="41"/>
      <c r="AB29" s="41"/>
      <c r="AC29" s="41"/>
      <c r="AD29" s="41"/>
      <c r="AE29" s="41"/>
      <c r="AF29" s="41"/>
      <c r="AG29" s="41"/>
    </row>
    <row r="30" spans="1:33">
      <c r="A30" s="2" t="s">
        <v>637</v>
      </c>
      <c r="B30" s="2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 t="s">
        <v>160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200" t="s">
        <v>639</v>
      </c>
      <c r="B31" s="200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>
      <c r="A32" s="200" t="s">
        <v>752</v>
      </c>
      <c r="B32" s="200" t="s">
        <v>97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</row>
    <row r="33" spans="1:33">
      <c r="A33" s="189" t="s">
        <v>459</v>
      </c>
      <c r="B33" s="189" t="s">
        <v>97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 t="s">
        <v>160</v>
      </c>
      <c r="V33" s="41"/>
      <c r="W33" s="41"/>
      <c r="X33" s="41"/>
      <c r="Y33" s="41"/>
      <c r="Z33" s="41"/>
      <c r="AA33" s="41"/>
      <c r="AB33" s="41"/>
      <c r="AC33" s="41"/>
      <c r="AD33" s="41"/>
      <c r="AE33" s="41" t="s">
        <v>160</v>
      </c>
      <c r="AF33" s="41"/>
      <c r="AG33" s="41"/>
    </row>
    <row r="34" spans="1:33">
      <c r="A34" s="200" t="s">
        <v>640</v>
      </c>
      <c r="B34" s="200" t="s">
        <v>97</v>
      </c>
      <c r="C34" s="41"/>
      <c r="D34" s="41" t="s">
        <v>160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</row>
    <row r="35" spans="1:33">
      <c r="A35" s="189" t="s">
        <v>531</v>
      </c>
      <c r="B35" s="189" t="s">
        <v>97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 t="s">
        <v>160</v>
      </c>
      <c r="O35" s="41" t="s">
        <v>338</v>
      </c>
      <c r="P35" s="41" t="s">
        <v>661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200" t="s">
        <v>641</v>
      </c>
      <c r="B36" s="200" t="s">
        <v>103</v>
      </c>
      <c r="C36" s="41" t="s">
        <v>338</v>
      </c>
      <c r="D36" s="41" t="s">
        <v>338</v>
      </c>
      <c r="E36" s="41" t="s">
        <v>390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3">
      <c r="A37" s="200" t="s">
        <v>642</v>
      </c>
      <c r="B37" s="200" t="s">
        <v>103</v>
      </c>
      <c r="C37" s="41"/>
      <c r="D37" s="41" t="s">
        <v>338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638</v>
      </c>
      <c r="B38" s="189" t="s">
        <v>103</v>
      </c>
      <c r="C38" s="41"/>
      <c r="D38" s="41"/>
      <c r="E38" s="41"/>
      <c r="F38" s="41"/>
      <c r="G38" s="41"/>
      <c r="H38" s="41"/>
      <c r="I38" s="41"/>
      <c r="J38" s="41" t="s">
        <v>679</v>
      </c>
      <c r="K38" s="41" t="s">
        <v>682</v>
      </c>
      <c r="L38" s="41" t="s">
        <v>186</v>
      </c>
      <c r="M38" s="41"/>
      <c r="N38" s="41" t="s">
        <v>692</v>
      </c>
      <c r="O38" s="41"/>
      <c r="P38" s="41" t="s">
        <v>186</v>
      </c>
      <c r="Q38" s="41"/>
      <c r="R38" s="41" t="s">
        <v>338</v>
      </c>
      <c r="S38" s="41" t="s">
        <v>709</v>
      </c>
      <c r="T38" s="41" t="s">
        <v>186</v>
      </c>
      <c r="U38" s="41" t="s">
        <v>239</v>
      </c>
      <c r="V38" s="41"/>
      <c r="W38" s="41"/>
      <c r="X38" s="41"/>
      <c r="Y38" s="41"/>
      <c r="Z38" s="41"/>
      <c r="AA38" s="41"/>
      <c r="AB38" s="41"/>
      <c r="AC38" s="41"/>
      <c r="AD38" s="41"/>
      <c r="AE38" s="41" t="s">
        <v>793</v>
      </c>
      <c r="AF38" s="41"/>
      <c r="AG38" s="41" t="s">
        <v>792</v>
      </c>
    </row>
    <row r="39" spans="1:33">
      <c r="A39" s="189" t="s">
        <v>475</v>
      </c>
      <c r="B39" s="189" t="s">
        <v>103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 t="s">
        <v>164</v>
      </c>
      <c r="T39" s="41"/>
      <c r="U39" s="41"/>
      <c r="V39" s="41" t="s">
        <v>716</v>
      </c>
      <c r="W39" s="41"/>
      <c r="X39" s="41" t="s">
        <v>747</v>
      </c>
      <c r="Y39" s="41"/>
      <c r="Z39" s="41" t="s">
        <v>753</v>
      </c>
      <c r="AA39" s="41"/>
      <c r="AB39" s="41"/>
      <c r="AC39" s="41"/>
      <c r="AD39" s="41"/>
      <c r="AE39" s="41"/>
      <c r="AF39" s="41"/>
      <c r="AG39" s="41" t="s">
        <v>160</v>
      </c>
    </row>
    <row r="40" spans="1:33">
      <c r="A40" s="200" t="s">
        <v>758</v>
      </c>
      <c r="B40" s="200" t="s">
        <v>103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 t="s">
        <v>676</v>
      </c>
      <c r="AB40" s="41"/>
      <c r="AC40" s="41"/>
      <c r="AD40" s="41"/>
      <c r="AE40" s="41"/>
      <c r="AF40" s="41"/>
      <c r="AG40" s="41"/>
    </row>
    <row r="41" spans="1:33">
      <c r="A41" s="189" t="s">
        <v>476</v>
      </c>
      <c r="B41" s="189" t="s">
        <v>103</v>
      </c>
      <c r="C41" s="41"/>
      <c r="D41" s="41"/>
      <c r="E41" s="41"/>
      <c r="F41" s="41"/>
      <c r="G41" s="41" t="s">
        <v>239</v>
      </c>
      <c r="H41" s="41" t="s">
        <v>186</v>
      </c>
      <c r="I41" s="41" t="s">
        <v>676</v>
      </c>
      <c r="J41" s="41"/>
      <c r="K41" s="41"/>
      <c r="L41" s="41"/>
      <c r="M41" s="41" t="s">
        <v>573</v>
      </c>
      <c r="N41" s="41"/>
      <c r="O41" s="41"/>
      <c r="P41" s="41" t="s">
        <v>338</v>
      </c>
      <c r="Q41" s="41" t="s">
        <v>239</v>
      </c>
      <c r="R41" s="41" t="s">
        <v>707</v>
      </c>
      <c r="S41" s="41"/>
      <c r="T41" s="41" t="s">
        <v>180</v>
      </c>
      <c r="U41" s="41"/>
      <c r="V41" s="41" t="s">
        <v>196</v>
      </c>
      <c r="W41" s="41" t="s">
        <v>390</v>
      </c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625</v>
      </c>
      <c r="B42" s="189" t="s">
        <v>98</v>
      </c>
      <c r="C42" s="41"/>
      <c r="D42" s="41" t="s">
        <v>660</v>
      </c>
      <c r="E42" s="41" t="s">
        <v>661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 t="s">
        <v>160</v>
      </c>
      <c r="R42" s="41"/>
      <c r="S42" s="41"/>
      <c r="T42" s="41"/>
      <c r="U42" s="41"/>
      <c r="V42" s="41" t="s">
        <v>183</v>
      </c>
      <c r="W42" s="41"/>
      <c r="X42" s="41"/>
      <c r="Y42" s="41"/>
      <c r="Z42" s="41"/>
      <c r="AA42" s="41"/>
      <c r="AB42" s="41"/>
      <c r="AC42" s="41"/>
      <c r="AD42" s="41"/>
      <c r="AE42" s="41" t="s">
        <v>160</v>
      </c>
      <c r="AF42" s="41"/>
      <c r="AG42" s="41"/>
    </row>
    <row r="43" spans="1:33">
      <c r="A43" s="189" t="s">
        <v>478</v>
      </c>
      <c r="B43" s="189" t="s">
        <v>98</v>
      </c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</row>
    <row r="44" spans="1:33" s="42" customFormat="1">
      <c r="A44" s="189" t="s">
        <v>626</v>
      </c>
      <c r="B44" s="189" t="s">
        <v>643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 t="s">
        <v>160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 t="s">
        <v>160</v>
      </c>
      <c r="AG44" s="41"/>
    </row>
    <row r="45" spans="1:33" ht="17.399999999999999">
      <c r="A45" s="200" t="s">
        <v>644</v>
      </c>
      <c r="B45" s="200" t="s">
        <v>98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45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</row>
    <row r="46" spans="1:33" ht="17.399999999999999">
      <c r="A46" s="200" t="s">
        <v>650</v>
      </c>
      <c r="B46" s="200" t="s">
        <v>98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45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</row>
    <row r="47" spans="1:33">
      <c r="A47" s="189" t="s">
        <v>461</v>
      </c>
      <c r="B47" s="189" t="s">
        <v>98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</row>
    <row r="48" spans="1:33">
      <c r="A48" s="189" t="s">
        <v>477</v>
      </c>
      <c r="B48" s="189" t="s">
        <v>98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</row>
    <row r="49" spans="1:33">
      <c r="A49" s="189" t="s">
        <v>463</v>
      </c>
      <c r="B49" s="189" t="s">
        <v>98</v>
      </c>
      <c r="C49" s="41"/>
      <c r="D49" s="41"/>
      <c r="E49" s="41"/>
      <c r="F49" s="41"/>
      <c r="G49" s="41" t="s">
        <v>160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</row>
    <row r="50" spans="1:33">
      <c r="A50" s="200" t="s">
        <v>645</v>
      </c>
      <c r="B50" s="200" t="s">
        <v>106</v>
      </c>
      <c r="C50" s="41"/>
      <c r="D50" s="41" t="s">
        <v>338</v>
      </c>
      <c r="E50" s="41"/>
      <c r="F50" s="41"/>
      <c r="G50" s="41"/>
      <c r="H50" s="41" t="s">
        <v>160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</row>
    <row r="51" spans="1:33">
      <c r="A51" s="189" t="s">
        <v>464</v>
      </c>
      <c r="B51" s="189" t="s">
        <v>106</v>
      </c>
      <c r="C51" s="41"/>
      <c r="D51" s="41"/>
      <c r="E51" s="41"/>
      <c r="F51" s="41"/>
      <c r="G51" s="41"/>
      <c r="H51" s="41"/>
      <c r="I51" s="41" t="s">
        <v>160</v>
      </c>
      <c r="J51" s="41" t="s">
        <v>160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</row>
    <row r="52" spans="1:33">
      <c r="A52" s="200" t="s">
        <v>646</v>
      </c>
      <c r="B52" s="200" t="s">
        <v>106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</row>
    <row r="53" spans="1:33">
      <c r="A53" s="189" t="s">
        <v>465</v>
      </c>
      <c r="B53" s="189" t="s">
        <v>106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 t="s">
        <v>160</v>
      </c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 t="s">
        <v>160</v>
      </c>
    </row>
    <row r="54" spans="1:33">
      <c r="A54" s="189" t="s">
        <v>466</v>
      </c>
      <c r="B54" s="189" t="s">
        <v>106</v>
      </c>
      <c r="C54" s="41"/>
      <c r="D54" s="41" t="s">
        <v>160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 t="s">
        <v>160</v>
      </c>
      <c r="R54" s="41"/>
      <c r="S54" s="41"/>
      <c r="T54" s="41" t="s">
        <v>160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</row>
    <row r="55" spans="1:33">
      <c r="A55" s="189" t="s">
        <v>479</v>
      </c>
      <c r="B55" s="189" t="s">
        <v>106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</row>
    <row r="56" spans="1:33">
      <c r="A56" s="189" t="s">
        <v>647</v>
      </c>
      <c r="B56" s="189" t="s">
        <v>313</v>
      </c>
      <c r="C56" s="41"/>
      <c r="D56" s="41"/>
      <c r="E56" s="41"/>
      <c r="F56" s="41"/>
      <c r="G56" s="41" t="s">
        <v>160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 t="s">
        <v>160</v>
      </c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</row>
    <row r="57" spans="1:33">
      <c r="A57" s="189" t="s">
        <v>648</v>
      </c>
      <c r="B57" s="189" t="s">
        <v>313</v>
      </c>
      <c r="C57" s="41"/>
      <c r="D57" s="41"/>
      <c r="E57" s="41"/>
      <c r="F57" s="41"/>
      <c r="G57" s="41" t="s">
        <v>239</v>
      </c>
      <c r="H57" s="41"/>
      <c r="I57" s="41"/>
      <c r="J57" s="41"/>
      <c r="K57" s="41" t="s">
        <v>160</v>
      </c>
      <c r="L57" s="41"/>
      <c r="M57" s="41"/>
      <c r="N57" s="41"/>
      <c r="O57" s="41"/>
      <c r="P57" s="41" t="s">
        <v>163</v>
      </c>
      <c r="Q57" s="41"/>
      <c r="R57" s="41"/>
      <c r="S57" s="41"/>
      <c r="T57" s="41"/>
      <c r="U57" s="41"/>
      <c r="V57" s="41" t="s">
        <v>160</v>
      </c>
      <c r="W57" s="41"/>
      <c r="X57" s="41"/>
      <c r="Y57" s="41"/>
      <c r="Z57" s="41"/>
      <c r="AA57" s="41"/>
      <c r="AB57" s="41"/>
      <c r="AC57" s="41"/>
      <c r="AD57" s="41"/>
      <c r="AE57" s="41"/>
      <c r="AF57" s="41" t="s">
        <v>160</v>
      </c>
      <c r="AG57" s="41" t="s">
        <v>160</v>
      </c>
    </row>
    <row r="58" spans="1:33">
      <c r="A58" s="219"/>
      <c r="B58" s="219"/>
      <c r="Q58" s="42" t="s">
        <v>362</v>
      </c>
    </row>
    <row r="59" spans="1:33">
      <c r="C59" s="42">
        <v>12</v>
      </c>
      <c r="D59" s="42">
        <v>35</v>
      </c>
      <c r="E59" s="42">
        <v>13</v>
      </c>
      <c r="F59" s="42">
        <v>0</v>
      </c>
      <c r="G59" s="42">
        <v>28</v>
      </c>
      <c r="H59" s="42">
        <v>8</v>
      </c>
      <c r="I59" s="42">
        <v>15</v>
      </c>
      <c r="J59" s="42">
        <v>19</v>
      </c>
      <c r="K59" s="42">
        <v>26</v>
      </c>
      <c r="L59" s="42">
        <v>3</v>
      </c>
      <c r="M59" s="42">
        <v>10</v>
      </c>
      <c r="N59" s="42">
        <v>27</v>
      </c>
      <c r="O59" s="42">
        <v>12</v>
      </c>
      <c r="P59" s="42">
        <v>22</v>
      </c>
      <c r="Q59" s="42">
        <v>19</v>
      </c>
      <c r="R59" s="42">
        <v>25</v>
      </c>
      <c r="S59" s="42">
        <v>28</v>
      </c>
      <c r="T59" s="42">
        <v>18</v>
      </c>
      <c r="U59" s="42">
        <v>14</v>
      </c>
      <c r="V59" s="42">
        <v>22</v>
      </c>
      <c r="W59" s="42">
        <v>11</v>
      </c>
      <c r="X59" s="42">
        <v>12</v>
      </c>
      <c r="Y59" s="42">
        <v>0</v>
      </c>
      <c r="Z59" s="42">
        <v>34</v>
      </c>
      <c r="AA59" s="42">
        <v>10</v>
      </c>
      <c r="AB59" s="42">
        <v>0</v>
      </c>
      <c r="AC59" s="42">
        <v>0</v>
      </c>
      <c r="AD59" s="42">
        <v>0</v>
      </c>
      <c r="AE59" s="42">
        <v>17</v>
      </c>
      <c r="AF59" s="42">
        <v>10</v>
      </c>
      <c r="AG59" s="42">
        <v>47</v>
      </c>
    </row>
    <row r="61" spans="1:33">
      <c r="A61" s="200" t="s">
        <v>271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2"/>
    <col min="7" max="7" width="11.8984375" style="42" bestFit="1" customWidth="1"/>
    <col min="8" max="8" width="11" style="42"/>
    <col min="9" max="9" width="9.59765625" style="42" bestFit="1" customWidth="1"/>
    <col min="10" max="13" width="11" style="42"/>
    <col min="14" max="14" width="12" style="42" bestFit="1" customWidth="1"/>
    <col min="15" max="24" width="11" style="42"/>
    <col min="25" max="25" width="10.8984375" style="42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35" t="s">
        <v>9</v>
      </c>
      <c r="D1" s="604"/>
      <c r="E1" s="600" t="s">
        <v>495</v>
      </c>
      <c r="F1" s="601"/>
      <c r="G1" s="147" t="s">
        <v>9</v>
      </c>
      <c r="H1" s="600" t="s">
        <v>495</v>
      </c>
      <c r="I1" s="601"/>
      <c r="J1" s="601"/>
      <c r="K1" s="601"/>
      <c r="L1" s="602"/>
      <c r="M1" s="598" t="s">
        <v>496</v>
      </c>
      <c r="N1" s="599"/>
      <c r="O1" s="600" t="s">
        <v>495</v>
      </c>
      <c r="P1" s="602"/>
      <c r="Q1" s="598" t="s">
        <v>496</v>
      </c>
      <c r="R1" s="599"/>
      <c r="S1" s="600" t="s">
        <v>495</v>
      </c>
      <c r="T1" s="601"/>
      <c r="U1" s="598" t="s">
        <v>496</v>
      </c>
      <c r="V1" s="599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2" t="s">
        <v>310</v>
      </c>
      <c r="AI1" s="613"/>
      <c r="AJ1" s="614"/>
    </row>
    <row r="2" spans="1:36">
      <c r="A2" s="133" t="s">
        <v>44</v>
      </c>
      <c r="B2" s="134" t="s">
        <v>52</v>
      </c>
      <c r="C2" s="147" t="s">
        <v>118</v>
      </c>
      <c r="D2" s="147" t="s">
        <v>494</v>
      </c>
      <c r="E2" s="182" t="s">
        <v>343</v>
      </c>
      <c r="F2" s="182" t="s">
        <v>114</v>
      </c>
      <c r="G2" s="147" t="s">
        <v>324</v>
      </c>
      <c r="H2" s="184" t="s">
        <v>24</v>
      </c>
      <c r="I2" s="182" t="s">
        <v>29</v>
      </c>
      <c r="J2" s="184" t="s">
        <v>25</v>
      </c>
      <c r="K2" s="184" t="s">
        <v>343</v>
      </c>
      <c r="L2" s="182" t="s">
        <v>23</v>
      </c>
      <c r="M2" s="233" t="s">
        <v>500</v>
      </c>
      <c r="N2" s="234" t="s">
        <v>655</v>
      </c>
      <c r="O2" s="182" t="s">
        <v>24</v>
      </c>
      <c r="P2" s="184" t="s">
        <v>23</v>
      </c>
      <c r="Q2" s="233" t="s">
        <v>656</v>
      </c>
      <c r="R2" s="234" t="s">
        <v>656</v>
      </c>
      <c r="S2" s="184" t="s">
        <v>118</v>
      </c>
      <c r="T2" s="182" t="s">
        <v>118</v>
      </c>
      <c r="U2" s="233" t="s">
        <v>655</v>
      </c>
      <c r="V2" s="234" t="s">
        <v>500</v>
      </c>
      <c r="W2" s="184" t="s">
        <v>28</v>
      </c>
      <c r="X2" s="182" t="s">
        <v>27</v>
      </c>
      <c r="Y2" s="184" t="s">
        <v>29</v>
      </c>
      <c r="Z2" s="184" t="s">
        <v>27</v>
      </c>
      <c r="AA2" s="182" t="s">
        <v>30</v>
      </c>
      <c r="AB2" s="182" t="s">
        <v>28</v>
      </c>
      <c r="AC2" s="182" t="s">
        <v>25</v>
      </c>
      <c r="AD2" s="253" t="s">
        <v>344</v>
      </c>
      <c r="AE2" s="184" t="s">
        <v>30</v>
      </c>
      <c r="AF2" s="182" t="s">
        <v>344</v>
      </c>
      <c r="AG2" s="184" t="s">
        <v>114</v>
      </c>
      <c r="AH2" s="144" t="s">
        <v>127</v>
      </c>
      <c r="AI2" s="144" t="s">
        <v>549</v>
      </c>
      <c r="AJ2" s="144" t="s">
        <v>548</v>
      </c>
    </row>
    <row r="3" spans="1:36">
      <c r="A3" s="189" t="s">
        <v>444</v>
      </c>
      <c r="B3" s="189" t="s">
        <v>92</v>
      </c>
      <c r="C3" s="41">
        <v>11</v>
      </c>
      <c r="D3" s="41">
        <v>15</v>
      </c>
      <c r="E3" s="41">
        <v>23</v>
      </c>
      <c r="F3" s="41">
        <v>17</v>
      </c>
      <c r="G3" s="41">
        <v>14</v>
      </c>
      <c r="H3" s="142"/>
      <c r="I3" s="41">
        <v>10</v>
      </c>
      <c r="J3" s="41">
        <v>9</v>
      </c>
      <c r="K3" s="100">
        <v>8</v>
      </c>
      <c r="L3" s="41">
        <v>14</v>
      </c>
      <c r="M3" s="41">
        <v>15</v>
      </c>
      <c r="N3" s="41">
        <v>11</v>
      </c>
      <c r="O3" s="41">
        <v>3</v>
      </c>
      <c r="P3" s="41">
        <v>18</v>
      </c>
      <c r="Q3" s="41">
        <v>54</v>
      </c>
      <c r="R3" s="41">
        <v>13</v>
      </c>
      <c r="S3" s="141"/>
      <c r="T3" s="41">
        <v>1</v>
      </c>
      <c r="U3" s="41">
        <v>44</v>
      </c>
      <c r="V3" s="41">
        <v>53</v>
      </c>
      <c r="W3" s="41">
        <v>40</v>
      </c>
      <c r="X3" s="41">
        <v>15</v>
      </c>
      <c r="Y3" s="41">
        <v>20</v>
      </c>
      <c r="Z3" s="41">
        <v>74</v>
      </c>
      <c r="AA3" s="41">
        <v>40</v>
      </c>
      <c r="AB3" s="41">
        <v>6</v>
      </c>
      <c r="AC3" s="196"/>
      <c r="AD3" s="94">
        <v>2</v>
      </c>
      <c r="AE3" s="41">
        <v>25</v>
      </c>
      <c r="AF3" s="41">
        <v>53</v>
      </c>
      <c r="AG3" s="41">
        <v>4</v>
      </c>
      <c r="AH3" s="145">
        <f t="shared" ref="AH3:AH45" si="0">SUM(C3:AG3)</f>
        <v>612</v>
      </c>
      <c r="AI3" s="145">
        <f t="shared" ref="AI3:AI34" si="1">SUM(E3:F3,H3:L3,O3:P3,S3:T3,W3:AG3)</f>
        <v>382</v>
      </c>
      <c r="AJ3" s="145">
        <f t="shared" ref="AJ3:AJ34" si="2">SUM(M3:N3,Q3:R3,U3:V3)</f>
        <v>190</v>
      </c>
    </row>
    <row r="4" spans="1:36">
      <c r="A4" s="189" t="s">
        <v>469</v>
      </c>
      <c r="B4" s="189" t="s">
        <v>92</v>
      </c>
      <c r="C4" s="41">
        <v>38</v>
      </c>
      <c r="D4" s="41">
        <v>25</v>
      </c>
      <c r="E4" s="237"/>
      <c r="F4" s="237"/>
      <c r="G4" s="41">
        <v>40</v>
      </c>
      <c r="H4" s="41">
        <v>60</v>
      </c>
      <c r="I4" s="100">
        <v>63</v>
      </c>
      <c r="J4" s="41">
        <v>71</v>
      </c>
      <c r="K4" s="41">
        <v>72</v>
      </c>
      <c r="L4" s="41">
        <v>66</v>
      </c>
      <c r="M4" s="41">
        <v>65</v>
      </c>
      <c r="N4" s="41">
        <v>69</v>
      </c>
      <c r="O4" s="41">
        <v>77</v>
      </c>
      <c r="P4" s="41">
        <v>62</v>
      </c>
      <c r="Q4" s="41">
        <v>26</v>
      </c>
      <c r="R4" s="41">
        <v>67</v>
      </c>
      <c r="S4" s="100">
        <v>70</v>
      </c>
      <c r="T4" s="41">
        <v>79</v>
      </c>
      <c r="U4" s="196"/>
      <c r="V4" s="196"/>
      <c r="W4" s="236"/>
      <c r="X4" s="236"/>
      <c r="Y4" s="236"/>
      <c r="Z4" s="236"/>
      <c r="AA4" s="236"/>
      <c r="AB4" s="196"/>
      <c r="AC4" s="41">
        <v>75</v>
      </c>
      <c r="AD4" s="157">
        <v>59</v>
      </c>
      <c r="AE4" s="41">
        <v>55</v>
      </c>
      <c r="AF4" s="196"/>
      <c r="AG4" s="41">
        <v>61</v>
      </c>
      <c r="AH4" s="145">
        <f t="shared" si="0"/>
        <v>1200</v>
      </c>
      <c r="AI4" s="145">
        <f t="shared" si="1"/>
        <v>870</v>
      </c>
      <c r="AJ4" s="145">
        <f t="shared" si="2"/>
        <v>227</v>
      </c>
    </row>
    <row r="5" spans="1:36">
      <c r="A5" t="s">
        <v>627</v>
      </c>
      <c r="B5" s="189" t="s">
        <v>92</v>
      </c>
      <c r="C5" s="41">
        <v>31</v>
      </c>
      <c r="D5" s="41">
        <v>40</v>
      </c>
      <c r="E5" s="41">
        <v>57</v>
      </c>
      <c r="F5" s="41">
        <v>63</v>
      </c>
      <c r="G5" s="41">
        <v>36</v>
      </c>
      <c r="H5" s="100">
        <v>18</v>
      </c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41">
        <v>36</v>
      </c>
      <c r="V5" s="41">
        <v>27</v>
      </c>
      <c r="W5" s="41">
        <v>40</v>
      </c>
      <c r="X5" s="41">
        <v>65</v>
      </c>
      <c r="Y5" s="41">
        <v>60</v>
      </c>
      <c r="Z5" s="41">
        <v>6</v>
      </c>
      <c r="AA5" s="237"/>
      <c r="AB5" s="100">
        <v>14</v>
      </c>
      <c r="AC5" s="41">
        <v>5</v>
      </c>
      <c r="AD5" s="157">
        <v>21</v>
      </c>
      <c r="AE5" s="141"/>
      <c r="AF5" s="41">
        <v>27</v>
      </c>
      <c r="AG5" s="41">
        <v>19</v>
      </c>
      <c r="AH5" s="145">
        <f t="shared" si="0"/>
        <v>565</v>
      </c>
      <c r="AI5" s="145">
        <f t="shared" si="1"/>
        <v>395</v>
      </c>
      <c r="AJ5" s="145">
        <f t="shared" si="2"/>
        <v>63</v>
      </c>
    </row>
    <row r="6" spans="1:36">
      <c r="A6" t="s">
        <v>628</v>
      </c>
      <c r="B6" s="189" t="s">
        <v>100</v>
      </c>
      <c r="C6" s="41">
        <v>37</v>
      </c>
      <c r="D6" s="41">
        <v>31</v>
      </c>
      <c r="E6" s="41">
        <v>47</v>
      </c>
      <c r="F6" s="41">
        <v>59</v>
      </c>
      <c r="G6" s="41">
        <v>42</v>
      </c>
      <c r="H6" s="41">
        <v>52</v>
      </c>
      <c r="I6" s="41">
        <v>55</v>
      </c>
      <c r="J6" s="41">
        <v>30</v>
      </c>
      <c r="K6" s="41">
        <v>25</v>
      </c>
      <c r="L6" s="41">
        <v>32</v>
      </c>
      <c r="M6" s="41">
        <v>35</v>
      </c>
      <c r="N6" s="41">
        <v>29</v>
      </c>
      <c r="O6" s="41">
        <v>72</v>
      </c>
      <c r="P6" s="237"/>
      <c r="Q6" s="41">
        <v>52</v>
      </c>
      <c r="R6" s="41">
        <v>57</v>
      </c>
      <c r="S6" s="41">
        <v>19</v>
      </c>
      <c r="T6" s="196"/>
      <c r="U6" s="41">
        <v>32</v>
      </c>
      <c r="V6" s="41">
        <v>67</v>
      </c>
      <c r="W6" s="41">
        <v>63</v>
      </c>
      <c r="X6" s="41">
        <v>32</v>
      </c>
      <c r="Y6" s="41">
        <v>24</v>
      </c>
      <c r="Z6" s="41">
        <v>24</v>
      </c>
      <c r="AA6" s="41">
        <v>25</v>
      </c>
      <c r="AB6" s="41">
        <v>32</v>
      </c>
      <c r="AC6" s="41">
        <v>31</v>
      </c>
      <c r="AD6" s="196"/>
      <c r="AE6" s="41">
        <v>47</v>
      </c>
      <c r="AF6" s="41">
        <v>35</v>
      </c>
      <c r="AG6" s="196"/>
      <c r="AH6" s="145">
        <f t="shared" si="0"/>
        <v>1086</v>
      </c>
      <c r="AI6" s="145">
        <f t="shared" si="1"/>
        <v>704</v>
      </c>
      <c r="AJ6" s="145">
        <f t="shared" si="2"/>
        <v>272</v>
      </c>
    </row>
    <row r="7" spans="1:36">
      <c r="A7" s="189" t="s">
        <v>443</v>
      </c>
      <c r="B7" s="189" t="s">
        <v>100</v>
      </c>
      <c r="C7" s="236"/>
      <c r="D7" s="236"/>
      <c r="E7" s="236"/>
      <c r="F7" s="236"/>
      <c r="G7" s="236"/>
      <c r="H7" s="236"/>
      <c r="I7" s="142"/>
      <c r="J7" s="41">
        <v>50</v>
      </c>
      <c r="K7" s="41">
        <v>55</v>
      </c>
      <c r="L7" s="41">
        <v>48</v>
      </c>
      <c r="M7" s="41">
        <v>45</v>
      </c>
      <c r="N7" s="41">
        <v>51</v>
      </c>
      <c r="O7" s="142"/>
      <c r="P7" s="41">
        <v>60</v>
      </c>
      <c r="Q7" s="100">
        <v>27</v>
      </c>
      <c r="R7" s="237"/>
      <c r="S7" s="41">
        <v>61</v>
      </c>
      <c r="T7" s="41">
        <v>75</v>
      </c>
      <c r="U7" s="41">
        <v>48</v>
      </c>
      <c r="V7" s="196"/>
      <c r="W7" s="236"/>
      <c r="X7" s="236"/>
      <c r="Y7" s="41">
        <v>56</v>
      </c>
      <c r="Z7" s="236"/>
      <c r="AA7" s="41">
        <v>55</v>
      </c>
      <c r="AB7" s="41">
        <v>48</v>
      </c>
      <c r="AC7" s="41">
        <v>49</v>
      </c>
      <c r="AD7" s="157">
        <v>54</v>
      </c>
      <c r="AE7" s="41">
        <v>33</v>
      </c>
      <c r="AF7" s="41">
        <v>45</v>
      </c>
      <c r="AG7" s="41">
        <v>30</v>
      </c>
      <c r="AH7" s="145">
        <f t="shared" si="0"/>
        <v>890</v>
      </c>
      <c r="AI7" s="145">
        <f t="shared" si="1"/>
        <v>719</v>
      </c>
      <c r="AJ7" s="145">
        <f t="shared" si="2"/>
        <v>171</v>
      </c>
    </row>
    <row r="8" spans="1:36">
      <c r="A8" s="219" t="s">
        <v>629</v>
      </c>
      <c r="B8" s="189" t="s">
        <v>100</v>
      </c>
      <c r="C8" s="41">
        <v>38</v>
      </c>
      <c r="D8" s="41">
        <v>49</v>
      </c>
      <c r="E8" s="41">
        <v>33</v>
      </c>
      <c r="F8" s="41">
        <v>21</v>
      </c>
      <c r="G8" s="41">
        <v>35</v>
      </c>
      <c r="H8" s="41">
        <v>28</v>
      </c>
      <c r="I8" s="41">
        <v>25</v>
      </c>
      <c r="J8" s="237"/>
      <c r="K8" s="237"/>
      <c r="L8" s="142"/>
      <c r="M8" s="142"/>
      <c r="N8" s="142"/>
      <c r="O8" s="142"/>
      <c r="P8" s="142"/>
      <c r="Q8" s="41">
        <v>45</v>
      </c>
      <c r="R8" s="196"/>
      <c r="S8" s="196"/>
      <c r="T8" s="196"/>
      <c r="U8" s="196"/>
      <c r="V8" s="41">
        <v>10</v>
      </c>
      <c r="W8" s="41">
        <v>18</v>
      </c>
      <c r="X8" s="41">
        <v>14</v>
      </c>
      <c r="Y8" s="41">
        <v>5</v>
      </c>
      <c r="Z8" s="196"/>
      <c r="AA8" s="41">
        <v>7</v>
      </c>
      <c r="AB8" s="237"/>
      <c r="AC8" s="237"/>
      <c r="AD8" s="237"/>
      <c r="AE8" s="237"/>
      <c r="AF8" s="41">
        <v>11</v>
      </c>
      <c r="AG8" s="196"/>
      <c r="AH8" s="145">
        <f t="shared" si="0"/>
        <v>339</v>
      </c>
      <c r="AI8" s="145">
        <f t="shared" si="1"/>
        <v>162</v>
      </c>
      <c r="AJ8" s="145">
        <f t="shared" si="2"/>
        <v>55</v>
      </c>
    </row>
    <row r="9" spans="1:36">
      <c r="A9" s="200" t="s">
        <v>631</v>
      </c>
      <c r="B9" s="200" t="s">
        <v>100</v>
      </c>
      <c r="C9" s="41">
        <v>5</v>
      </c>
      <c r="D9" s="142"/>
      <c r="E9" s="142"/>
      <c r="F9" s="142"/>
      <c r="G9" s="41">
        <v>8</v>
      </c>
      <c r="H9" s="41">
        <v>7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145">
        <f t="shared" si="0"/>
        <v>20</v>
      </c>
      <c r="AI9" s="145">
        <f t="shared" si="1"/>
        <v>7</v>
      </c>
      <c r="AJ9" s="145">
        <f t="shared" si="2"/>
        <v>0</v>
      </c>
    </row>
    <row r="10" spans="1:36">
      <c r="A10" s="219" t="s">
        <v>630</v>
      </c>
      <c r="B10" s="189" t="s">
        <v>100</v>
      </c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42"/>
      <c r="O10" s="41">
        <v>8</v>
      </c>
      <c r="P10" s="41">
        <v>20</v>
      </c>
      <c r="Q10" s="196"/>
      <c r="R10" s="41">
        <v>23</v>
      </c>
      <c r="S10" s="196"/>
      <c r="T10" s="41">
        <v>5</v>
      </c>
      <c r="U10" s="196"/>
      <c r="V10" s="41">
        <v>13</v>
      </c>
      <c r="W10" s="41">
        <v>17</v>
      </c>
      <c r="X10" s="41">
        <v>48</v>
      </c>
      <c r="Y10" s="196"/>
      <c r="Z10" s="41">
        <v>56</v>
      </c>
      <c r="AA10" s="41">
        <v>40</v>
      </c>
      <c r="AB10" s="41">
        <v>59</v>
      </c>
      <c r="AC10" s="41">
        <v>16</v>
      </c>
      <c r="AD10" s="157">
        <v>26</v>
      </c>
      <c r="AE10" s="196"/>
      <c r="AF10" s="196"/>
      <c r="AG10" s="41">
        <v>50</v>
      </c>
      <c r="AH10" s="145">
        <f t="shared" si="0"/>
        <v>381</v>
      </c>
      <c r="AI10" s="145">
        <f t="shared" si="1"/>
        <v>345</v>
      </c>
      <c r="AJ10" s="145">
        <f t="shared" si="2"/>
        <v>36</v>
      </c>
    </row>
    <row r="11" spans="1:36">
      <c r="A11" s="189" t="s">
        <v>447</v>
      </c>
      <c r="B11" s="189" t="s">
        <v>99</v>
      </c>
      <c r="C11" s="41">
        <v>49</v>
      </c>
      <c r="D11" s="41">
        <v>40</v>
      </c>
      <c r="E11" s="41">
        <v>60</v>
      </c>
      <c r="F11" s="41">
        <v>72</v>
      </c>
      <c r="G11" s="41">
        <v>40</v>
      </c>
      <c r="H11" s="41">
        <v>73</v>
      </c>
      <c r="I11" s="41">
        <v>20</v>
      </c>
      <c r="J11" s="142"/>
      <c r="K11" s="142"/>
      <c r="L11" s="142"/>
      <c r="M11" s="41">
        <v>45</v>
      </c>
      <c r="N11" s="142"/>
      <c r="O11" s="142"/>
      <c r="P11" s="142"/>
      <c r="Q11" s="41">
        <v>35</v>
      </c>
      <c r="R11" s="41">
        <v>80</v>
      </c>
      <c r="S11" s="41">
        <v>72</v>
      </c>
      <c r="T11" s="41">
        <v>64</v>
      </c>
      <c r="U11" s="41">
        <v>66</v>
      </c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145">
        <f t="shared" si="0"/>
        <v>716</v>
      </c>
      <c r="AI11" s="145">
        <f t="shared" si="1"/>
        <v>361</v>
      </c>
      <c r="AJ11" s="145">
        <f t="shared" si="2"/>
        <v>226</v>
      </c>
    </row>
    <row r="12" spans="1:36">
      <c r="A12" s="189" t="s">
        <v>471</v>
      </c>
      <c r="B12" s="189" t="s">
        <v>99</v>
      </c>
      <c r="C12" s="41">
        <v>31</v>
      </c>
      <c r="D12" s="41">
        <v>40</v>
      </c>
      <c r="E12" s="41">
        <v>20</v>
      </c>
      <c r="F12" s="41">
        <v>8</v>
      </c>
      <c r="G12" s="41">
        <v>35</v>
      </c>
      <c r="H12" s="142"/>
      <c r="I12" s="142"/>
      <c r="J12" s="41">
        <v>5</v>
      </c>
      <c r="K12" s="41">
        <v>7</v>
      </c>
      <c r="L12" s="41">
        <v>21</v>
      </c>
      <c r="M12" s="41">
        <v>35</v>
      </c>
      <c r="N12" s="41">
        <v>11</v>
      </c>
      <c r="O12" s="141"/>
      <c r="P12" s="41">
        <v>56</v>
      </c>
      <c r="Q12" s="142"/>
      <c r="R12" s="100">
        <v>20</v>
      </c>
      <c r="S12" s="41">
        <v>8</v>
      </c>
      <c r="T12" s="41">
        <v>16</v>
      </c>
      <c r="U12" s="41">
        <v>14</v>
      </c>
      <c r="V12" s="41">
        <v>70</v>
      </c>
      <c r="W12" s="100">
        <v>62</v>
      </c>
      <c r="X12" s="41">
        <v>66</v>
      </c>
      <c r="Y12" s="41">
        <v>75</v>
      </c>
      <c r="Z12" s="41">
        <v>65</v>
      </c>
      <c r="AA12" s="41">
        <v>73</v>
      </c>
      <c r="AB12" s="41">
        <v>80</v>
      </c>
      <c r="AC12" s="41">
        <v>80</v>
      </c>
      <c r="AD12" s="157">
        <v>78</v>
      </c>
      <c r="AE12" s="41">
        <v>80</v>
      </c>
      <c r="AF12" s="41">
        <v>69</v>
      </c>
      <c r="AG12" s="41">
        <v>80</v>
      </c>
      <c r="AH12" s="145">
        <f t="shared" si="0"/>
        <v>1205</v>
      </c>
      <c r="AI12" s="145">
        <f t="shared" si="1"/>
        <v>949</v>
      </c>
      <c r="AJ12" s="145">
        <f t="shared" si="2"/>
        <v>150</v>
      </c>
    </row>
    <row r="13" spans="1:36">
      <c r="A13" s="189" t="s">
        <v>448</v>
      </c>
      <c r="B13" s="189" t="s">
        <v>99</v>
      </c>
      <c r="C13" s="236"/>
      <c r="D13" s="236"/>
      <c r="E13" s="236"/>
      <c r="F13" s="236"/>
      <c r="G13" s="236"/>
      <c r="H13" s="236"/>
      <c r="I13" s="41">
        <v>60</v>
      </c>
      <c r="J13" s="41">
        <v>75</v>
      </c>
      <c r="K13" s="41">
        <v>73</v>
      </c>
      <c r="L13" s="41">
        <v>59</v>
      </c>
      <c r="M13" s="142"/>
      <c r="N13" s="41">
        <v>69</v>
      </c>
      <c r="O13" s="41">
        <v>80</v>
      </c>
      <c r="P13" s="41">
        <v>24</v>
      </c>
      <c r="Q13" s="237"/>
      <c r="R13" s="242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145">
        <f t="shared" si="0"/>
        <v>440</v>
      </c>
      <c r="AI13" s="145">
        <f t="shared" si="1"/>
        <v>371</v>
      </c>
      <c r="AJ13" s="145">
        <f t="shared" si="2"/>
        <v>69</v>
      </c>
    </row>
    <row r="14" spans="1:36">
      <c r="A14" s="200" t="s">
        <v>756</v>
      </c>
      <c r="B14" s="200" t="s">
        <v>99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07">
        <v>15</v>
      </c>
      <c r="AA14" s="240"/>
      <c r="AB14" s="240"/>
      <c r="AC14" s="240"/>
      <c r="AD14" s="240"/>
      <c r="AE14" s="240"/>
      <c r="AF14" s="240"/>
      <c r="AG14" s="240"/>
      <c r="AH14" s="145">
        <f t="shared" si="0"/>
        <v>15</v>
      </c>
      <c r="AI14" s="145">
        <f t="shared" si="1"/>
        <v>15</v>
      </c>
      <c r="AJ14" s="145">
        <f t="shared" si="2"/>
        <v>0</v>
      </c>
    </row>
    <row r="15" spans="1:36">
      <c r="A15" s="189" t="s">
        <v>571</v>
      </c>
      <c r="B15" s="189" t="s">
        <v>487</v>
      </c>
      <c r="C15" s="41">
        <v>80</v>
      </c>
      <c r="D15" s="41">
        <v>17</v>
      </c>
      <c r="E15" s="237"/>
      <c r="F15" s="237"/>
      <c r="G15" s="237"/>
      <c r="H15" s="237"/>
      <c r="I15" s="237"/>
      <c r="J15" s="142"/>
      <c r="K15" s="142"/>
      <c r="L15" s="41">
        <v>21</v>
      </c>
      <c r="M15" s="142"/>
      <c r="N15" s="142"/>
      <c r="O15" s="41">
        <v>20</v>
      </c>
      <c r="P15" s="142"/>
      <c r="Q15" s="41">
        <v>23</v>
      </c>
      <c r="R15" s="41">
        <v>36</v>
      </c>
      <c r="S15" s="141"/>
      <c r="T15" s="196"/>
      <c r="U15" s="41">
        <v>6</v>
      </c>
      <c r="V15" s="100">
        <v>64</v>
      </c>
      <c r="W15" s="41">
        <v>14</v>
      </c>
      <c r="X15" s="41">
        <v>36</v>
      </c>
      <c r="Y15" s="41">
        <v>25</v>
      </c>
      <c r="Z15" s="41">
        <v>80</v>
      </c>
      <c r="AA15" s="41">
        <v>80</v>
      </c>
      <c r="AB15" s="41">
        <v>80</v>
      </c>
      <c r="AC15" s="41">
        <v>34</v>
      </c>
      <c r="AD15" s="157">
        <v>80</v>
      </c>
      <c r="AE15" s="41">
        <v>54</v>
      </c>
      <c r="AF15" s="41">
        <v>55</v>
      </c>
      <c r="AG15" s="41">
        <v>25</v>
      </c>
      <c r="AH15" s="145">
        <f t="shared" si="0"/>
        <v>830</v>
      </c>
      <c r="AI15" s="145">
        <f t="shared" si="1"/>
        <v>604</v>
      </c>
      <c r="AJ15" s="145">
        <f t="shared" si="2"/>
        <v>129</v>
      </c>
    </row>
    <row r="16" spans="1:36">
      <c r="A16" s="189" t="s">
        <v>451</v>
      </c>
      <c r="B16" s="189" t="s">
        <v>487</v>
      </c>
      <c r="C16" s="236"/>
      <c r="D16" s="236"/>
      <c r="E16" s="236"/>
      <c r="F16" s="236"/>
      <c r="G16" s="236"/>
      <c r="H16" s="236"/>
      <c r="I16" s="142"/>
      <c r="J16" s="41">
        <v>80</v>
      </c>
      <c r="K16" s="41">
        <v>80</v>
      </c>
      <c r="L16" s="41">
        <v>59</v>
      </c>
      <c r="M16" s="142"/>
      <c r="N16" s="41">
        <v>52</v>
      </c>
      <c r="O16" s="237"/>
      <c r="P16" s="237"/>
      <c r="Q16" s="237"/>
      <c r="R16" s="242"/>
      <c r="S16" s="237"/>
      <c r="T16" s="237"/>
      <c r="U16" s="237"/>
      <c r="V16" s="237"/>
      <c r="W16" s="237"/>
      <c r="X16" s="237"/>
      <c r="Y16" s="237"/>
      <c r="Z16" s="41">
        <v>80</v>
      </c>
      <c r="AA16" s="41">
        <v>68</v>
      </c>
      <c r="AB16" s="100">
        <v>70</v>
      </c>
      <c r="AC16" s="41">
        <v>80</v>
      </c>
      <c r="AD16" s="157">
        <v>54</v>
      </c>
      <c r="AE16" s="41">
        <v>80</v>
      </c>
      <c r="AF16" s="41">
        <v>80</v>
      </c>
      <c r="AG16" s="41">
        <v>62</v>
      </c>
      <c r="AH16" s="145">
        <f t="shared" si="0"/>
        <v>845</v>
      </c>
      <c r="AI16" s="145">
        <f t="shared" si="1"/>
        <v>793</v>
      </c>
      <c r="AJ16" s="145">
        <f t="shared" si="2"/>
        <v>52</v>
      </c>
    </row>
    <row r="17" spans="1:36">
      <c r="A17" s="189" t="s">
        <v>720</v>
      </c>
      <c r="B17" s="189" t="s">
        <v>487</v>
      </c>
      <c r="C17" s="638" t="s">
        <v>719</v>
      </c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7"/>
      <c r="U17" s="245"/>
      <c r="V17" s="41">
        <v>16</v>
      </c>
      <c r="W17" s="42">
        <v>66</v>
      </c>
      <c r="X17" s="42">
        <v>80</v>
      </c>
      <c r="Y17" s="41">
        <v>80</v>
      </c>
      <c r="Z17" s="41">
        <v>26</v>
      </c>
      <c r="AA17" s="41">
        <v>12</v>
      </c>
      <c r="AB17" s="41">
        <v>40</v>
      </c>
      <c r="AC17" s="41">
        <v>20</v>
      </c>
      <c r="AD17" s="157">
        <v>80</v>
      </c>
      <c r="AE17" s="41">
        <v>80</v>
      </c>
      <c r="AF17" s="41">
        <v>25</v>
      </c>
      <c r="AG17" s="41">
        <v>18</v>
      </c>
      <c r="AH17" s="145">
        <f t="shared" si="0"/>
        <v>543</v>
      </c>
      <c r="AI17" s="145">
        <f t="shared" si="1"/>
        <v>527</v>
      </c>
      <c r="AJ17" s="145">
        <f t="shared" si="2"/>
        <v>16</v>
      </c>
    </row>
    <row r="18" spans="1:36">
      <c r="A18" s="189" t="s">
        <v>472</v>
      </c>
      <c r="B18" s="189" t="s">
        <v>488</v>
      </c>
      <c r="C18" s="236"/>
      <c r="D18" s="236"/>
      <c r="E18" s="236"/>
      <c r="F18" s="236"/>
      <c r="G18" s="236"/>
      <c r="H18" s="236"/>
      <c r="I18" s="41">
        <v>64</v>
      </c>
      <c r="J18" s="41">
        <v>12</v>
      </c>
      <c r="K18" s="41">
        <v>15</v>
      </c>
      <c r="L18" s="142"/>
      <c r="M18" s="41">
        <v>80</v>
      </c>
      <c r="N18" s="41">
        <v>28</v>
      </c>
      <c r="O18" s="41">
        <v>51</v>
      </c>
      <c r="P18" s="41">
        <v>56</v>
      </c>
      <c r="Q18" s="41">
        <v>80</v>
      </c>
      <c r="R18" s="41">
        <v>32</v>
      </c>
      <c r="S18" s="41">
        <v>25</v>
      </c>
      <c r="T18" s="41">
        <v>22</v>
      </c>
      <c r="U18" s="41">
        <v>80</v>
      </c>
      <c r="V18" s="41">
        <v>64</v>
      </c>
      <c r="W18" s="236"/>
      <c r="X18" s="236"/>
      <c r="Y18" s="236"/>
      <c r="Z18" s="236"/>
      <c r="AA18" s="236"/>
      <c r="AB18" s="41">
        <v>40</v>
      </c>
      <c r="AC18" s="237"/>
      <c r="AD18" s="157">
        <v>26</v>
      </c>
      <c r="AE18" s="41">
        <v>47</v>
      </c>
      <c r="AF18" s="196"/>
      <c r="AG18" s="237"/>
      <c r="AH18" s="145">
        <f t="shared" si="0"/>
        <v>722</v>
      </c>
      <c r="AI18" s="145">
        <f t="shared" si="1"/>
        <v>358</v>
      </c>
      <c r="AJ18" s="145">
        <f t="shared" si="2"/>
        <v>364</v>
      </c>
    </row>
    <row r="19" spans="1:36">
      <c r="A19" s="189" t="s">
        <v>449</v>
      </c>
      <c r="B19" s="189" t="s">
        <v>488</v>
      </c>
      <c r="C19" s="41">
        <v>40</v>
      </c>
      <c r="D19" s="41">
        <v>58</v>
      </c>
      <c r="E19" s="41">
        <v>80</v>
      </c>
      <c r="F19" s="100">
        <v>70</v>
      </c>
      <c r="G19" s="100">
        <v>70</v>
      </c>
      <c r="H19" s="41">
        <v>80</v>
      </c>
      <c r="I19" s="41">
        <v>80</v>
      </c>
      <c r="J19" s="41">
        <v>68</v>
      </c>
      <c r="K19" s="41">
        <v>65</v>
      </c>
      <c r="L19" s="41">
        <v>80</v>
      </c>
      <c r="M19" s="41">
        <v>24</v>
      </c>
      <c r="N19" s="41">
        <v>80</v>
      </c>
      <c r="O19" s="41">
        <v>80</v>
      </c>
      <c r="P19" s="41">
        <v>80</v>
      </c>
      <c r="Q19" s="196"/>
      <c r="R19" s="41">
        <v>80</v>
      </c>
      <c r="S19" s="100">
        <v>70</v>
      </c>
      <c r="T19" s="41">
        <v>80</v>
      </c>
      <c r="U19" s="196"/>
      <c r="V19" s="196"/>
      <c r="W19" s="236"/>
      <c r="X19" s="236"/>
      <c r="Y19" s="237"/>
      <c r="Z19" s="237"/>
      <c r="AA19" s="236"/>
      <c r="AB19" s="237"/>
      <c r="AC19" s="237"/>
      <c r="AD19" s="237"/>
      <c r="AE19" s="237"/>
      <c r="AF19" s="237"/>
      <c r="AG19" s="237"/>
      <c r="AH19" s="145">
        <f t="shared" si="0"/>
        <v>1185</v>
      </c>
      <c r="AI19" s="145">
        <f t="shared" si="1"/>
        <v>833</v>
      </c>
      <c r="AJ19" s="145">
        <f t="shared" si="2"/>
        <v>184</v>
      </c>
    </row>
    <row r="20" spans="1:36">
      <c r="A20" s="189" t="s">
        <v>450</v>
      </c>
      <c r="B20" s="189" t="s">
        <v>488</v>
      </c>
      <c r="C20" s="236"/>
      <c r="D20" s="142"/>
      <c r="E20" s="41">
        <v>28</v>
      </c>
      <c r="F20" s="41">
        <v>47</v>
      </c>
      <c r="G20" s="142"/>
      <c r="H20" s="237"/>
      <c r="I20" s="41">
        <v>16</v>
      </c>
      <c r="J20" s="143" t="s">
        <v>131</v>
      </c>
      <c r="K20" s="143" t="s">
        <v>131</v>
      </c>
      <c r="L20" s="142"/>
      <c r="M20" s="41">
        <v>56</v>
      </c>
      <c r="N20" s="142"/>
      <c r="O20" s="41">
        <v>29</v>
      </c>
      <c r="P20" s="41">
        <v>24</v>
      </c>
      <c r="Q20" s="41">
        <v>80</v>
      </c>
      <c r="R20" s="41">
        <v>48</v>
      </c>
      <c r="S20" s="41">
        <v>55</v>
      </c>
      <c r="T20" s="41">
        <v>58</v>
      </c>
      <c r="U20" s="41">
        <v>80</v>
      </c>
      <c r="V20" s="41">
        <v>80</v>
      </c>
      <c r="W20" s="41">
        <v>80</v>
      </c>
      <c r="X20" s="41">
        <v>80</v>
      </c>
      <c r="Y20" s="41">
        <v>80</v>
      </c>
      <c r="Z20" s="41">
        <v>54</v>
      </c>
      <c r="AA20" s="41">
        <v>80</v>
      </c>
      <c r="AB20" s="196"/>
      <c r="AC20" s="41">
        <v>80</v>
      </c>
      <c r="AD20" s="157">
        <v>80</v>
      </c>
      <c r="AE20" s="41">
        <v>33</v>
      </c>
      <c r="AF20" s="41">
        <v>80</v>
      </c>
      <c r="AG20" s="41">
        <v>76</v>
      </c>
      <c r="AH20" s="145">
        <f t="shared" si="0"/>
        <v>1324</v>
      </c>
      <c r="AI20" s="145">
        <f t="shared" si="1"/>
        <v>980</v>
      </c>
      <c r="AJ20" s="145">
        <f t="shared" si="2"/>
        <v>344</v>
      </c>
    </row>
    <row r="21" spans="1:36">
      <c r="A21" s="200" t="s">
        <v>582</v>
      </c>
      <c r="B21" s="200" t="s">
        <v>488</v>
      </c>
      <c r="C21" s="41">
        <v>17</v>
      </c>
      <c r="D21" s="41">
        <v>40</v>
      </c>
      <c r="E21" s="41">
        <v>52</v>
      </c>
      <c r="F21" s="41">
        <v>33</v>
      </c>
      <c r="G21" s="41">
        <v>18</v>
      </c>
      <c r="H21" s="41">
        <v>52</v>
      </c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145">
        <f t="shared" si="0"/>
        <v>212</v>
      </c>
      <c r="AI21" s="145">
        <f t="shared" si="1"/>
        <v>137</v>
      </c>
      <c r="AJ21" s="145">
        <f t="shared" si="2"/>
        <v>0</v>
      </c>
    </row>
    <row r="22" spans="1:36">
      <c r="A22" s="200" t="s">
        <v>632</v>
      </c>
      <c r="B22" s="200" t="s">
        <v>488</v>
      </c>
      <c r="C22" s="41">
        <v>23</v>
      </c>
      <c r="D22" s="146"/>
      <c r="E22" s="146"/>
      <c r="F22" s="146"/>
      <c r="G22" s="146"/>
      <c r="H22" s="146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145">
        <f t="shared" si="0"/>
        <v>23</v>
      </c>
      <c r="AI22" s="145">
        <f t="shared" si="1"/>
        <v>0</v>
      </c>
      <c r="AJ22" s="145">
        <f t="shared" si="2"/>
        <v>0</v>
      </c>
    </row>
    <row r="23" spans="1:36">
      <c r="A23" s="189" t="s">
        <v>633</v>
      </c>
      <c r="B23" s="189" t="s">
        <v>481</v>
      </c>
      <c r="C23" s="41">
        <v>35</v>
      </c>
      <c r="D23" s="41">
        <v>63</v>
      </c>
      <c r="E23" s="142"/>
      <c r="F23" s="41">
        <v>29</v>
      </c>
      <c r="G23" s="41">
        <v>28</v>
      </c>
      <c r="H23" s="237"/>
      <c r="I23" s="41">
        <v>31</v>
      </c>
      <c r="J23" s="142"/>
      <c r="K23" s="142"/>
      <c r="L23" s="41">
        <v>5</v>
      </c>
      <c r="M23" s="41">
        <v>16</v>
      </c>
      <c r="N23" s="142"/>
      <c r="O23" s="142"/>
      <c r="P23" s="142"/>
      <c r="Q23" s="196"/>
      <c r="R23" s="196"/>
      <c r="S23" s="250"/>
      <c r="T23" s="250"/>
      <c r="U23" s="250"/>
      <c r="V23" s="250"/>
      <c r="W23" s="41">
        <v>72</v>
      </c>
      <c r="X23" s="41">
        <v>44</v>
      </c>
      <c r="Y23" s="41">
        <v>55</v>
      </c>
      <c r="Z23" s="41">
        <v>29</v>
      </c>
      <c r="AA23" s="41">
        <v>65</v>
      </c>
      <c r="AB23" s="41">
        <v>8</v>
      </c>
      <c r="AC23" s="41">
        <v>50</v>
      </c>
      <c r="AD23" s="157">
        <v>68</v>
      </c>
      <c r="AE23" s="41">
        <v>26</v>
      </c>
      <c r="AF23" s="41">
        <v>40</v>
      </c>
      <c r="AG23" s="237"/>
      <c r="AH23" s="145">
        <f t="shared" si="0"/>
        <v>664</v>
      </c>
      <c r="AI23" s="145">
        <f t="shared" si="1"/>
        <v>522</v>
      </c>
      <c r="AJ23" s="145">
        <f t="shared" si="2"/>
        <v>16</v>
      </c>
    </row>
    <row r="24" spans="1:36">
      <c r="A24" s="189" t="s">
        <v>453</v>
      </c>
      <c r="B24" s="189" t="s">
        <v>481</v>
      </c>
      <c r="C24" s="237"/>
      <c r="D24" s="41">
        <v>25</v>
      </c>
      <c r="E24" s="142"/>
      <c r="F24" s="142"/>
      <c r="G24" s="41">
        <v>75</v>
      </c>
      <c r="H24" s="41">
        <v>19</v>
      </c>
      <c r="I24" s="237"/>
      <c r="J24" s="237"/>
      <c r="K24" s="237"/>
      <c r="L24" s="237"/>
      <c r="M24" s="237"/>
      <c r="N24" s="237"/>
      <c r="O24" s="237"/>
      <c r="P24" s="142"/>
      <c r="Q24" s="41">
        <v>33</v>
      </c>
      <c r="R24" s="196"/>
      <c r="S24" s="250"/>
      <c r="T24" s="250"/>
      <c r="U24" s="250"/>
      <c r="V24" s="250"/>
      <c r="W24" s="41">
        <v>8</v>
      </c>
      <c r="X24" s="41">
        <v>18</v>
      </c>
      <c r="Y24" s="41">
        <v>15</v>
      </c>
      <c r="Z24" s="196"/>
      <c r="AA24" s="41">
        <v>15</v>
      </c>
      <c r="AB24" s="237"/>
      <c r="AC24" s="237"/>
      <c r="AD24" s="157">
        <v>12</v>
      </c>
      <c r="AE24" s="196"/>
      <c r="AF24" s="41">
        <v>80</v>
      </c>
      <c r="AG24" s="41">
        <v>55</v>
      </c>
      <c r="AH24" s="145">
        <f t="shared" si="0"/>
        <v>355</v>
      </c>
      <c r="AI24" s="145">
        <f t="shared" si="1"/>
        <v>222</v>
      </c>
      <c r="AJ24" s="145">
        <f t="shared" si="2"/>
        <v>33</v>
      </c>
    </row>
    <row r="25" spans="1:36">
      <c r="A25" s="189" t="s">
        <v>635</v>
      </c>
      <c r="B25" s="189" t="s">
        <v>481</v>
      </c>
      <c r="C25" s="41">
        <v>45</v>
      </c>
      <c r="D25" s="41">
        <v>55</v>
      </c>
      <c r="E25" s="41">
        <v>53</v>
      </c>
      <c r="F25" s="41">
        <v>51</v>
      </c>
      <c r="G25" s="237"/>
      <c r="H25" s="237"/>
      <c r="I25" s="237"/>
      <c r="J25" s="237"/>
      <c r="K25" s="237"/>
      <c r="L25" s="237"/>
      <c r="M25" s="237"/>
      <c r="N25" s="41">
        <v>22</v>
      </c>
      <c r="O25" s="41">
        <v>80</v>
      </c>
      <c r="P25" s="41">
        <v>56</v>
      </c>
      <c r="Q25" s="41">
        <v>47</v>
      </c>
      <c r="R25" s="41">
        <v>44</v>
      </c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145">
        <f t="shared" si="0"/>
        <v>453</v>
      </c>
      <c r="AI25" s="145">
        <f t="shared" si="1"/>
        <v>240</v>
      </c>
      <c r="AJ25" s="145">
        <f t="shared" si="2"/>
        <v>113</v>
      </c>
    </row>
    <row r="26" spans="1:36">
      <c r="A26" s="189" t="s">
        <v>454</v>
      </c>
      <c r="B26" s="189" t="s">
        <v>481</v>
      </c>
      <c r="C26" s="100">
        <v>26</v>
      </c>
      <c r="D26" s="41">
        <v>22</v>
      </c>
      <c r="E26" s="237"/>
      <c r="F26" s="237"/>
      <c r="G26" s="41">
        <v>5</v>
      </c>
      <c r="H26" s="142"/>
      <c r="I26" s="142"/>
      <c r="J26" s="142"/>
      <c r="K26" s="142"/>
      <c r="L26" s="142"/>
      <c r="M26" s="41">
        <v>80</v>
      </c>
      <c r="N26" s="196"/>
      <c r="O26" s="196"/>
      <c r="P26" s="196"/>
      <c r="Q26" s="41">
        <v>57</v>
      </c>
      <c r="R26" s="196"/>
      <c r="S26" s="196"/>
      <c r="T26" s="196"/>
      <c r="U26" s="196"/>
      <c r="V26" s="196"/>
      <c r="W26" s="237"/>
      <c r="X26" s="41">
        <v>5</v>
      </c>
      <c r="Y26" s="237"/>
      <c r="Z26" s="237"/>
      <c r="AA26" s="237"/>
      <c r="AB26" s="592" t="s">
        <v>762</v>
      </c>
      <c r="AC26" s="593"/>
      <c r="AD26" s="593"/>
      <c r="AE26" s="593"/>
      <c r="AF26" s="593"/>
      <c r="AG26" s="594"/>
      <c r="AH26" s="145">
        <f t="shared" si="0"/>
        <v>195</v>
      </c>
      <c r="AI26" s="145">
        <f t="shared" si="1"/>
        <v>5</v>
      </c>
      <c r="AJ26" s="145">
        <f t="shared" si="2"/>
        <v>137</v>
      </c>
    </row>
    <row r="27" spans="1:36">
      <c r="A27" s="200" t="s">
        <v>667</v>
      </c>
      <c r="B27" s="200" t="s">
        <v>481</v>
      </c>
      <c r="C27" s="146"/>
      <c r="D27" s="146"/>
      <c r="E27" s="146"/>
      <c r="F27" s="146"/>
      <c r="G27" s="41">
        <v>5</v>
      </c>
      <c r="H27" s="146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145">
        <f t="shared" si="0"/>
        <v>5</v>
      </c>
      <c r="AI27" s="145">
        <f t="shared" si="1"/>
        <v>0</v>
      </c>
      <c r="AJ27" s="145">
        <f t="shared" si="2"/>
        <v>0</v>
      </c>
    </row>
    <row r="28" spans="1:36">
      <c r="A28" s="200" t="s">
        <v>588</v>
      </c>
      <c r="B28" s="200" t="s">
        <v>481</v>
      </c>
      <c r="C28" s="41">
        <v>53</v>
      </c>
      <c r="D28" s="41">
        <v>40</v>
      </c>
      <c r="E28" s="41">
        <v>80</v>
      </c>
      <c r="F28" s="41">
        <v>80</v>
      </c>
      <c r="G28" s="237"/>
      <c r="H28" s="41">
        <v>61</v>
      </c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145">
        <f t="shared" si="0"/>
        <v>314</v>
      </c>
      <c r="AI28" s="145">
        <f t="shared" si="1"/>
        <v>221</v>
      </c>
      <c r="AJ28" s="145">
        <f t="shared" si="2"/>
        <v>0</v>
      </c>
    </row>
    <row r="29" spans="1:36">
      <c r="A29" s="219" t="s">
        <v>636</v>
      </c>
      <c r="B29" s="189" t="s">
        <v>481</v>
      </c>
      <c r="C29" s="41">
        <v>61</v>
      </c>
      <c r="D29" s="41">
        <v>80</v>
      </c>
      <c r="E29" s="41">
        <v>27</v>
      </c>
      <c r="F29" s="237"/>
      <c r="G29" s="41">
        <v>75</v>
      </c>
      <c r="H29" s="41">
        <v>72</v>
      </c>
      <c r="I29" s="41">
        <v>80</v>
      </c>
      <c r="J29" s="41">
        <v>80</v>
      </c>
      <c r="K29" s="41">
        <v>80</v>
      </c>
      <c r="L29" s="41">
        <v>75</v>
      </c>
      <c r="M29" s="41">
        <v>80</v>
      </c>
      <c r="N29" s="41">
        <v>80</v>
      </c>
      <c r="O29" s="196"/>
      <c r="P29" s="41">
        <v>80</v>
      </c>
      <c r="Q29" s="41">
        <v>80</v>
      </c>
      <c r="R29" s="41">
        <v>80</v>
      </c>
      <c r="S29" s="41">
        <v>80</v>
      </c>
      <c r="T29" s="41">
        <v>80</v>
      </c>
      <c r="U29" s="41">
        <v>51</v>
      </c>
      <c r="V29" s="237"/>
      <c r="W29" s="41">
        <v>80</v>
      </c>
      <c r="X29" s="41">
        <v>75</v>
      </c>
      <c r="Y29" s="41">
        <v>80</v>
      </c>
      <c r="Z29" s="41">
        <v>80</v>
      </c>
      <c r="AA29" s="41">
        <v>80</v>
      </c>
      <c r="AB29" s="41">
        <v>80</v>
      </c>
      <c r="AC29" s="41">
        <v>64</v>
      </c>
      <c r="AD29" s="237"/>
      <c r="AE29" s="237"/>
      <c r="AF29" s="237"/>
      <c r="AG29" s="41">
        <v>80</v>
      </c>
      <c r="AH29" s="145">
        <f t="shared" si="0"/>
        <v>1860</v>
      </c>
      <c r="AI29" s="145">
        <f t="shared" si="1"/>
        <v>1273</v>
      </c>
      <c r="AJ29" s="145">
        <f t="shared" si="2"/>
        <v>371</v>
      </c>
    </row>
    <row r="30" spans="1:36">
      <c r="A30" s="189" t="s">
        <v>474</v>
      </c>
      <c r="B30" s="189" t="s">
        <v>481</v>
      </c>
      <c r="C30" s="237"/>
      <c r="D30" s="142"/>
      <c r="E30" s="142"/>
      <c r="F30" s="142"/>
      <c r="G30" s="41">
        <v>62</v>
      </c>
      <c r="H30" s="41">
        <v>28</v>
      </c>
      <c r="I30" s="41">
        <v>46</v>
      </c>
      <c r="J30" s="41">
        <v>30</v>
      </c>
      <c r="K30" s="41">
        <v>63</v>
      </c>
      <c r="L30" s="41">
        <v>80</v>
      </c>
      <c r="M30" s="41">
        <v>64</v>
      </c>
      <c r="N30" s="41">
        <v>76</v>
      </c>
      <c r="O30" s="41">
        <v>80</v>
      </c>
      <c r="P30" s="41">
        <v>80</v>
      </c>
      <c r="Q30" s="196"/>
      <c r="R30" s="41">
        <v>59</v>
      </c>
      <c r="S30" s="41">
        <v>80</v>
      </c>
      <c r="T30" s="41">
        <v>71</v>
      </c>
      <c r="U30" s="41">
        <v>72</v>
      </c>
      <c r="V30" s="41">
        <v>6</v>
      </c>
      <c r="W30" s="236"/>
      <c r="X30" s="237"/>
      <c r="Y30" s="236"/>
      <c r="Z30" s="41">
        <v>51</v>
      </c>
      <c r="AA30" s="236"/>
      <c r="AB30" s="237"/>
      <c r="AC30" s="237"/>
      <c r="AD30" s="237"/>
      <c r="AE30" s="237"/>
      <c r="AF30" s="237"/>
      <c r="AG30" s="237"/>
      <c r="AH30" s="145">
        <f t="shared" si="0"/>
        <v>948</v>
      </c>
      <c r="AI30" s="145">
        <f t="shared" si="1"/>
        <v>609</v>
      </c>
      <c r="AJ30" s="145">
        <f t="shared" si="2"/>
        <v>277</v>
      </c>
    </row>
    <row r="31" spans="1:36">
      <c r="A31" s="189" t="s">
        <v>634</v>
      </c>
      <c r="B31" s="189" t="s">
        <v>489</v>
      </c>
      <c r="C31" s="245" t="s">
        <v>673</v>
      </c>
      <c r="D31" s="246"/>
      <c r="E31" s="246"/>
      <c r="F31" s="636" t="s">
        <v>686</v>
      </c>
      <c r="G31" s="636"/>
      <c r="H31" s="636"/>
      <c r="I31" s="637"/>
      <c r="J31" s="41">
        <v>50</v>
      </c>
      <c r="K31" s="41">
        <v>17</v>
      </c>
      <c r="L31" s="237"/>
      <c r="M31" s="237"/>
      <c r="N31" s="237"/>
      <c r="O31" s="237"/>
      <c r="P31" s="237"/>
      <c r="Q31" s="237"/>
      <c r="R31" s="242"/>
      <c r="S31" s="237"/>
      <c r="T31" s="41">
        <v>9</v>
      </c>
      <c r="U31" s="100">
        <v>19</v>
      </c>
      <c r="V31" s="41">
        <v>80</v>
      </c>
      <c r="W31" s="41">
        <v>80</v>
      </c>
      <c r="X31" s="41">
        <v>62</v>
      </c>
      <c r="Y31" s="237"/>
      <c r="Z31" s="237"/>
      <c r="AA31" s="237"/>
      <c r="AB31" s="41">
        <v>72</v>
      </c>
      <c r="AC31" s="41">
        <v>56</v>
      </c>
      <c r="AD31" s="237"/>
      <c r="AE31" s="41">
        <v>80</v>
      </c>
      <c r="AF31" s="196"/>
      <c r="AG31" s="196"/>
      <c r="AH31" s="145">
        <f t="shared" si="0"/>
        <v>525</v>
      </c>
      <c r="AI31" s="145">
        <f t="shared" si="1"/>
        <v>426</v>
      </c>
      <c r="AJ31" s="145">
        <f t="shared" si="2"/>
        <v>99</v>
      </c>
    </row>
    <row r="32" spans="1:36">
      <c r="A32" s="189" t="s">
        <v>455</v>
      </c>
      <c r="B32" s="189" t="s">
        <v>489</v>
      </c>
      <c r="C32" s="41">
        <v>19</v>
      </c>
      <c r="D32" s="237"/>
      <c r="E32" s="100">
        <v>70</v>
      </c>
      <c r="F32" s="100">
        <v>70</v>
      </c>
      <c r="G32" s="41">
        <v>52</v>
      </c>
      <c r="H32" s="100">
        <v>70</v>
      </c>
      <c r="I32" s="41">
        <v>80</v>
      </c>
      <c r="J32" s="41">
        <v>80</v>
      </c>
      <c r="K32" s="41">
        <v>80</v>
      </c>
      <c r="L32" s="41">
        <v>80</v>
      </c>
      <c r="M32" s="142"/>
      <c r="N32" s="41">
        <v>62</v>
      </c>
      <c r="O32" s="41">
        <v>80</v>
      </c>
      <c r="P32" s="41">
        <v>24</v>
      </c>
      <c r="Q32" s="237"/>
      <c r="R32" s="242"/>
      <c r="S32" s="41">
        <v>80</v>
      </c>
      <c r="T32" s="41">
        <v>80</v>
      </c>
      <c r="U32" s="41">
        <v>80</v>
      </c>
      <c r="V32" s="41">
        <v>80</v>
      </c>
      <c r="W32" s="236"/>
      <c r="X32" s="236"/>
      <c r="Y32" s="41">
        <v>65</v>
      </c>
      <c r="Z32" s="236"/>
      <c r="AA32" s="236"/>
      <c r="AB32" s="237"/>
      <c r="AC32" s="237"/>
      <c r="AD32" s="237"/>
      <c r="AE32" s="237"/>
      <c r="AF32" s="41">
        <v>40</v>
      </c>
      <c r="AG32" s="41">
        <v>80</v>
      </c>
      <c r="AH32" s="145">
        <f t="shared" si="0"/>
        <v>1272</v>
      </c>
      <c r="AI32" s="145">
        <f t="shared" si="1"/>
        <v>979</v>
      </c>
      <c r="AJ32" s="145">
        <f t="shared" si="2"/>
        <v>222</v>
      </c>
    </row>
    <row r="33" spans="1:36">
      <c r="A33" s="2" t="s">
        <v>637</v>
      </c>
      <c r="B33" s="2" t="s">
        <v>97</v>
      </c>
      <c r="C33" s="41">
        <v>27</v>
      </c>
      <c r="D33" s="142"/>
      <c r="E33" s="41">
        <v>80</v>
      </c>
      <c r="F33" s="41">
        <v>71</v>
      </c>
      <c r="G33" s="41">
        <v>3</v>
      </c>
      <c r="H33" s="237"/>
      <c r="I33" s="41">
        <v>80</v>
      </c>
      <c r="J33" s="41">
        <v>40</v>
      </c>
      <c r="K33" s="41">
        <v>59</v>
      </c>
      <c r="L33" s="41">
        <v>53</v>
      </c>
      <c r="M33" s="41">
        <v>14</v>
      </c>
      <c r="N33" s="41">
        <v>17</v>
      </c>
      <c r="O33" s="41">
        <v>40</v>
      </c>
      <c r="P33" s="196"/>
      <c r="Q33" s="41">
        <v>56</v>
      </c>
      <c r="R33" s="41">
        <v>80</v>
      </c>
      <c r="S33" s="41">
        <v>80</v>
      </c>
      <c r="T33" s="41">
        <v>80</v>
      </c>
      <c r="U33" s="41">
        <v>24</v>
      </c>
      <c r="V33" s="41">
        <v>33</v>
      </c>
      <c r="W33" s="41">
        <v>80</v>
      </c>
      <c r="X33" s="41">
        <v>80</v>
      </c>
      <c r="Y33" s="41">
        <v>68</v>
      </c>
      <c r="Z33" s="41">
        <v>22</v>
      </c>
      <c r="AA33" s="41">
        <v>25</v>
      </c>
      <c r="AB33" s="41">
        <v>22</v>
      </c>
      <c r="AC33" s="41">
        <v>10</v>
      </c>
      <c r="AD33" s="157">
        <v>24</v>
      </c>
      <c r="AE33" s="141"/>
      <c r="AF33" s="41">
        <v>80</v>
      </c>
      <c r="AG33" s="41">
        <v>19</v>
      </c>
      <c r="AH33" s="145">
        <f t="shared" si="0"/>
        <v>1267</v>
      </c>
      <c r="AI33" s="145">
        <f t="shared" si="1"/>
        <v>1013</v>
      </c>
      <c r="AJ33" s="145">
        <f t="shared" si="2"/>
        <v>224</v>
      </c>
    </row>
    <row r="34" spans="1:36">
      <c r="A34" s="200" t="s">
        <v>639</v>
      </c>
      <c r="B34" s="200" t="s">
        <v>97</v>
      </c>
      <c r="C34" s="41">
        <v>11</v>
      </c>
      <c r="D34" s="41">
        <v>8</v>
      </c>
      <c r="E34" s="146"/>
      <c r="F34" s="146"/>
      <c r="G34" s="146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145">
        <f t="shared" si="0"/>
        <v>19</v>
      </c>
      <c r="AI34" s="145">
        <f t="shared" si="1"/>
        <v>0</v>
      </c>
      <c r="AJ34" s="145">
        <f t="shared" si="2"/>
        <v>0</v>
      </c>
    </row>
    <row r="35" spans="1:36">
      <c r="A35" s="189" t="s">
        <v>459</v>
      </c>
      <c r="B35" s="189" t="s">
        <v>97</v>
      </c>
      <c r="C35" s="236"/>
      <c r="D35" s="236"/>
      <c r="E35" s="236"/>
      <c r="F35" s="236"/>
      <c r="G35" s="236"/>
      <c r="H35" s="236"/>
      <c r="I35" s="41">
        <v>20</v>
      </c>
      <c r="J35" s="41">
        <v>78</v>
      </c>
      <c r="K35" s="41">
        <v>33</v>
      </c>
      <c r="L35" s="41">
        <v>80</v>
      </c>
      <c r="M35" s="41">
        <v>80</v>
      </c>
      <c r="N35" s="41">
        <v>80</v>
      </c>
      <c r="O35" s="41">
        <v>80</v>
      </c>
      <c r="P35" s="41">
        <v>32</v>
      </c>
      <c r="Q35" s="41">
        <v>24</v>
      </c>
      <c r="R35" s="41">
        <v>35</v>
      </c>
      <c r="S35" s="141"/>
      <c r="T35" s="41">
        <v>80</v>
      </c>
      <c r="U35" s="41">
        <v>80</v>
      </c>
      <c r="V35" s="41">
        <v>47</v>
      </c>
      <c r="W35" s="236"/>
      <c r="X35" s="236"/>
      <c r="Y35" s="236"/>
      <c r="Z35" s="236"/>
      <c r="AA35" s="236"/>
      <c r="AB35" s="41">
        <v>80</v>
      </c>
      <c r="AC35" s="41">
        <v>70</v>
      </c>
      <c r="AD35" s="157">
        <v>80</v>
      </c>
      <c r="AE35" s="100">
        <v>70</v>
      </c>
      <c r="AF35" s="41">
        <v>29</v>
      </c>
      <c r="AG35" s="41">
        <v>61</v>
      </c>
      <c r="AH35" s="145">
        <f t="shared" si="0"/>
        <v>1139</v>
      </c>
      <c r="AI35" s="145">
        <f t="shared" ref="AI35:AI61" si="3">SUM(E35:F35,H35:L35,O35:P35,S35:T35,W35:AG35)</f>
        <v>793</v>
      </c>
      <c r="AJ35" s="145">
        <f t="shared" ref="AJ35:AJ61" si="4">SUM(M35:N35,Q35:R35,U35:V35)</f>
        <v>346</v>
      </c>
    </row>
    <row r="36" spans="1:36">
      <c r="A36" s="200" t="s">
        <v>752</v>
      </c>
      <c r="B36" s="200" t="s">
        <v>97</v>
      </c>
      <c r="C36" s="618"/>
      <c r="D36" s="619"/>
      <c r="E36" s="619"/>
      <c r="F36" s="619"/>
      <c r="G36" s="619"/>
      <c r="H36" s="619"/>
      <c r="I36" s="619"/>
      <c r="J36" s="619"/>
      <c r="K36" s="619"/>
      <c r="L36" s="619"/>
      <c r="M36" s="619"/>
      <c r="N36" s="619"/>
      <c r="O36" s="619"/>
      <c r="P36" s="619"/>
      <c r="Q36" s="619"/>
      <c r="R36" s="619"/>
      <c r="S36" s="619"/>
      <c r="T36" s="620"/>
      <c r="U36" s="146"/>
      <c r="V36" s="146"/>
      <c r="W36" s="146"/>
      <c r="X36" s="146"/>
      <c r="Y36" s="207">
        <v>12</v>
      </c>
      <c r="Z36" s="240"/>
      <c r="AA36" s="240"/>
      <c r="AB36" s="240"/>
      <c r="AC36" s="240"/>
      <c r="AD36" s="240"/>
      <c r="AE36" s="240"/>
      <c r="AF36" s="240"/>
      <c r="AG36" s="240"/>
      <c r="AH36" s="145">
        <f t="shared" si="0"/>
        <v>12</v>
      </c>
      <c r="AI36" s="145">
        <f t="shared" si="3"/>
        <v>12</v>
      </c>
      <c r="AJ36" s="145">
        <f t="shared" si="4"/>
        <v>0</v>
      </c>
    </row>
    <row r="37" spans="1:36">
      <c r="A37" s="200" t="s">
        <v>640</v>
      </c>
      <c r="B37" s="200" t="s">
        <v>97</v>
      </c>
      <c r="C37" s="41">
        <v>53</v>
      </c>
      <c r="D37" s="41">
        <v>72</v>
      </c>
      <c r="E37" s="146"/>
      <c r="F37" s="41">
        <v>9</v>
      </c>
      <c r="G37" s="41">
        <v>77</v>
      </c>
      <c r="H37" s="41">
        <v>73</v>
      </c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41">
        <v>58</v>
      </c>
      <c r="AA37" s="41">
        <v>55</v>
      </c>
      <c r="AB37" s="240"/>
      <c r="AC37" s="240"/>
      <c r="AD37" s="240"/>
      <c r="AE37" s="240"/>
      <c r="AF37" s="240"/>
      <c r="AG37" s="240"/>
      <c r="AH37" s="145">
        <f t="shared" si="0"/>
        <v>397</v>
      </c>
      <c r="AI37" s="145">
        <f t="shared" si="3"/>
        <v>195</v>
      </c>
      <c r="AJ37" s="145">
        <f t="shared" si="4"/>
        <v>0</v>
      </c>
    </row>
    <row r="38" spans="1:36">
      <c r="A38" s="189" t="s">
        <v>531</v>
      </c>
      <c r="B38" s="189" t="s">
        <v>97</v>
      </c>
      <c r="C38" s="236"/>
      <c r="D38" s="236"/>
      <c r="E38" s="236"/>
      <c r="F38" s="236"/>
      <c r="G38" s="236"/>
      <c r="H38" s="236"/>
      <c r="I38" s="142"/>
      <c r="J38" s="41">
        <v>40</v>
      </c>
      <c r="K38" s="41">
        <v>21</v>
      </c>
      <c r="L38" s="41">
        <v>27</v>
      </c>
      <c r="M38" s="41">
        <v>66</v>
      </c>
      <c r="N38" s="41">
        <v>63</v>
      </c>
      <c r="O38" s="41">
        <v>40</v>
      </c>
      <c r="P38" s="41">
        <v>79</v>
      </c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145">
        <f t="shared" si="0"/>
        <v>336</v>
      </c>
      <c r="AI38" s="145">
        <f t="shared" si="3"/>
        <v>207</v>
      </c>
      <c r="AJ38" s="145">
        <f t="shared" si="4"/>
        <v>129</v>
      </c>
    </row>
    <row r="39" spans="1:36">
      <c r="A39" s="200" t="s">
        <v>641</v>
      </c>
      <c r="B39" s="200" t="s">
        <v>103</v>
      </c>
      <c r="C39" s="41">
        <v>53</v>
      </c>
      <c r="D39" s="41">
        <v>50</v>
      </c>
      <c r="E39" s="41">
        <v>51</v>
      </c>
      <c r="F39" s="41">
        <v>3</v>
      </c>
      <c r="G39" s="14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41">
        <v>55</v>
      </c>
      <c r="Y39" s="240"/>
      <c r="Z39" s="41">
        <v>31</v>
      </c>
      <c r="AA39" s="240"/>
      <c r="AB39" s="240"/>
      <c r="AC39" s="240"/>
      <c r="AD39" s="240"/>
      <c r="AE39" s="240"/>
      <c r="AF39" s="240"/>
      <c r="AG39" s="240"/>
      <c r="AH39" s="145">
        <f t="shared" si="0"/>
        <v>243</v>
      </c>
      <c r="AI39" s="145">
        <f t="shared" si="3"/>
        <v>140</v>
      </c>
      <c r="AJ39" s="145">
        <f t="shared" si="4"/>
        <v>0</v>
      </c>
    </row>
    <row r="40" spans="1:36">
      <c r="A40" s="200" t="s">
        <v>642</v>
      </c>
      <c r="B40" s="200" t="s">
        <v>103</v>
      </c>
      <c r="C40" s="41">
        <v>27</v>
      </c>
      <c r="D40" s="41">
        <v>19</v>
      </c>
      <c r="E40" s="146"/>
      <c r="F40" s="146"/>
      <c r="G40" s="14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145">
        <f t="shared" si="0"/>
        <v>46</v>
      </c>
      <c r="AI40" s="145">
        <f t="shared" si="3"/>
        <v>0</v>
      </c>
      <c r="AJ40" s="145">
        <f t="shared" si="4"/>
        <v>0</v>
      </c>
    </row>
    <row r="41" spans="1:36">
      <c r="A41" s="189" t="s">
        <v>638</v>
      </c>
      <c r="B41" s="189" t="s">
        <v>103</v>
      </c>
      <c r="C41" s="236"/>
      <c r="D41" s="236"/>
      <c r="E41" s="236"/>
      <c r="F41" s="236"/>
      <c r="G41" s="236"/>
      <c r="H41" s="236"/>
      <c r="I41" s="41">
        <v>26</v>
      </c>
      <c r="J41" s="41">
        <v>80</v>
      </c>
      <c r="K41" s="41">
        <v>80</v>
      </c>
      <c r="L41" s="41">
        <v>63</v>
      </c>
      <c r="M41" s="41">
        <v>17</v>
      </c>
      <c r="N41" s="41">
        <v>70</v>
      </c>
      <c r="O41" s="41">
        <v>77</v>
      </c>
      <c r="P41" s="41">
        <v>58</v>
      </c>
      <c r="Q41" s="41">
        <v>23</v>
      </c>
      <c r="R41" s="41">
        <v>17</v>
      </c>
      <c r="S41" s="41">
        <v>66</v>
      </c>
      <c r="T41" s="41">
        <v>42</v>
      </c>
      <c r="U41" s="196"/>
      <c r="V41" s="196"/>
      <c r="W41" s="236"/>
      <c r="X41" s="236"/>
      <c r="Y41" s="236"/>
      <c r="Z41" s="236"/>
      <c r="AA41" s="237"/>
      <c r="AB41" s="237"/>
      <c r="AC41" s="41">
        <v>23</v>
      </c>
      <c r="AD41" s="157">
        <v>68</v>
      </c>
      <c r="AE41" s="41">
        <v>80</v>
      </c>
      <c r="AF41" s="41">
        <v>78</v>
      </c>
      <c r="AG41" s="41">
        <v>80</v>
      </c>
      <c r="AH41" s="145">
        <f t="shared" si="0"/>
        <v>948</v>
      </c>
      <c r="AI41" s="145">
        <f t="shared" si="3"/>
        <v>821</v>
      </c>
      <c r="AJ41" s="145">
        <f t="shared" si="4"/>
        <v>127</v>
      </c>
    </row>
    <row r="42" spans="1:36">
      <c r="A42" s="189" t="s">
        <v>475</v>
      </c>
      <c r="B42" s="189" t="s">
        <v>103</v>
      </c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196"/>
      <c r="S42" s="41">
        <v>14</v>
      </c>
      <c r="T42" s="196"/>
      <c r="U42" s="41">
        <v>56</v>
      </c>
      <c r="V42" s="41">
        <v>23</v>
      </c>
      <c r="W42" s="41">
        <v>80</v>
      </c>
      <c r="X42" s="236"/>
      <c r="Y42" s="41">
        <v>80</v>
      </c>
      <c r="Z42" s="236"/>
      <c r="AA42" s="236"/>
      <c r="AB42" s="41">
        <v>58</v>
      </c>
      <c r="AC42" s="41">
        <v>57</v>
      </c>
      <c r="AD42" s="157">
        <v>12</v>
      </c>
      <c r="AE42" s="196"/>
      <c r="AF42" s="41">
        <v>2</v>
      </c>
      <c r="AG42" s="41">
        <v>25</v>
      </c>
      <c r="AH42" s="145">
        <f t="shared" si="0"/>
        <v>407</v>
      </c>
      <c r="AI42" s="145">
        <f t="shared" si="3"/>
        <v>328</v>
      </c>
      <c r="AJ42" s="145">
        <f t="shared" si="4"/>
        <v>79</v>
      </c>
    </row>
    <row r="43" spans="1:36">
      <c r="A43" s="200" t="s">
        <v>671</v>
      </c>
      <c r="B43" s="200" t="s">
        <v>103</v>
      </c>
      <c r="C43" s="146"/>
      <c r="D43" s="146"/>
      <c r="E43" s="146"/>
      <c r="F43" s="146"/>
      <c r="G43" s="146"/>
      <c r="H43" s="41">
        <v>32</v>
      </c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41">
        <v>80</v>
      </c>
      <c r="AA43" s="41">
        <v>40</v>
      </c>
      <c r="AB43" s="240"/>
      <c r="AC43" s="240"/>
      <c r="AD43" s="240"/>
      <c r="AE43" s="240"/>
      <c r="AF43" s="240"/>
      <c r="AG43" s="240"/>
      <c r="AH43" s="145">
        <f t="shared" si="0"/>
        <v>152</v>
      </c>
      <c r="AI43" s="145">
        <f t="shared" si="3"/>
        <v>152</v>
      </c>
      <c r="AJ43" s="145">
        <f t="shared" si="4"/>
        <v>0</v>
      </c>
    </row>
    <row r="44" spans="1:36">
      <c r="A44" s="189" t="s">
        <v>476</v>
      </c>
      <c r="B44" s="189" t="s">
        <v>103</v>
      </c>
      <c r="C44" s="237"/>
      <c r="D44" s="237"/>
      <c r="E44" s="237"/>
      <c r="F44" s="237"/>
      <c r="G44" s="41">
        <v>56</v>
      </c>
      <c r="H44" s="41">
        <v>48</v>
      </c>
      <c r="I44" s="41">
        <v>54</v>
      </c>
      <c r="J44" s="41">
        <v>5</v>
      </c>
      <c r="K44" s="41">
        <v>3</v>
      </c>
      <c r="L44" s="41">
        <v>22</v>
      </c>
      <c r="M44" s="41">
        <v>63</v>
      </c>
      <c r="N44" s="41">
        <v>10</v>
      </c>
      <c r="O44" s="41">
        <v>3</v>
      </c>
      <c r="P44" s="41">
        <v>22</v>
      </c>
      <c r="Q44" s="41">
        <v>80</v>
      </c>
      <c r="R44" s="41">
        <v>63</v>
      </c>
      <c r="S44" s="196"/>
      <c r="T44" s="41">
        <v>38</v>
      </c>
      <c r="U44" s="41">
        <v>24</v>
      </c>
      <c r="V44" s="41">
        <v>57</v>
      </c>
      <c r="W44" s="236"/>
      <c r="X44" s="236"/>
      <c r="Y44" s="236"/>
      <c r="Z44" s="236"/>
      <c r="AA44" s="41">
        <v>40</v>
      </c>
      <c r="AB44" s="237"/>
      <c r="AC44" s="237"/>
      <c r="AD44" s="237"/>
      <c r="AE44" s="237"/>
      <c r="AF44" s="237"/>
      <c r="AG44" s="237"/>
      <c r="AH44" s="145">
        <f t="shared" si="0"/>
        <v>588</v>
      </c>
      <c r="AI44" s="145">
        <f t="shared" si="3"/>
        <v>235</v>
      </c>
      <c r="AJ44" s="145">
        <f t="shared" si="4"/>
        <v>297</v>
      </c>
    </row>
    <row r="45" spans="1:36">
      <c r="A45" s="189" t="s">
        <v>625</v>
      </c>
      <c r="B45" s="189" t="s">
        <v>98</v>
      </c>
      <c r="C45" s="237"/>
      <c r="D45" s="41">
        <v>30</v>
      </c>
      <c r="E45" s="41">
        <v>29</v>
      </c>
      <c r="F45" s="41">
        <v>80</v>
      </c>
      <c r="G45" s="237"/>
      <c r="H45" s="237"/>
      <c r="I45" s="41">
        <v>60</v>
      </c>
      <c r="J45" s="237"/>
      <c r="K45" s="237"/>
      <c r="L45" s="237"/>
      <c r="M45" s="237"/>
      <c r="N45" s="237"/>
      <c r="O45" s="237"/>
      <c r="P45" s="237"/>
      <c r="Q45" s="237"/>
      <c r="R45" s="41">
        <v>40</v>
      </c>
      <c r="S45" s="41">
        <v>19</v>
      </c>
      <c r="T45" s="41">
        <v>50</v>
      </c>
      <c r="U45" s="41">
        <v>56</v>
      </c>
      <c r="V45" s="41">
        <v>21</v>
      </c>
      <c r="W45" s="41">
        <v>6</v>
      </c>
      <c r="X45" s="41">
        <v>80</v>
      </c>
      <c r="Y45" s="41">
        <v>29</v>
      </c>
      <c r="Z45" s="41">
        <v>40</v>
      </c>
      <c r="AA45" s="41">
        <v>80</v>
      </c>
      <c r="AB45" s="41">
        <v>40</v>
      </c>
      <c r="AC45" s="41">
        <v>80</v>
      </c>
      <c r="AD45" s="237"/>
      <c r="AE45" s="41">
        <v>29</v>
      </c>
      <c r="AF45" s="41">
        <v>80</v>
      </c>
      <c r="AG45" s="41">
        <v>80</v>
      </c>
      <c r="AH45" s="145">
        <f t="shared" si="0"/>
        <v>929</v>
      </c>
      <c r="AI45" s="145">
        <f t="shared" si="3"/>
        <v>782</v>
      </c>
      <c r="AJ45" s="145">
        <f t="shared" si="4"/>
        <v>117</v>
      </c>
    </row>
    <row r="46" spans="1:36">
      <c r="A46" s="189" t="s">
        <v>478</v>
      </c>
      <c r="B46" s="189" t="s">
        <v>98</v>
      </c>
      <c r="C46" s="237"/>
      <c r="D46" s="237"/>
      <c r="E46" s="237"/>
      <c r="F46" s="237"/>
      <c r="G46" s="237"/>
      <c r="H46" s="237"/>
      <c r="I46" s="237"/>
      <c r="J46" s="237"/>
      <c r="K46" s="41">
        <v>47</v>
      </c>
      <c r="L46" s="41">
        <v>58</v>
      </c>
      <c r="M46" s="41">
        <v>60</v>
      </c>
      <c r="N46" s="41">
        <v>80</v>
      </c>
      <c r="O46" s="41">
        <v>72</v>
      </c>
      <c r="P46" s="41">
        <v>37</v>
      </c>
      <c r="Q46" s="41">
        <v>80</v>
      </c>
      <c r="R46" s="196"/>
      <c r="S46" s="41">
        <v>80</v>
      </c>
      <c r="T46" s="237"/>
      <c r="U46" s="41">
        <v>70</v>
      </c>
      <c r="V46" s="196"/>
      <c r="W46" s="236"/>
      <c r="X46" s="236"/>
      <c r="Y46" s="41">
        <v>58</v>
      </c>
      <c r="Z46" s="237"/>
      <c r="AA46" s="41">
        <v>80</v>
      </c>
      <c r="AB46" s="41">
        <v>40</v>
      </c>
      <c r="AC46" s="41">
        <v>23</v>
      </c>
      <c r="AD46" s="157">
        <v>27</v>
      </c>
      <c r="AE46" s="41">
        <v>53</v>
      </c>
      <c r="AF46" s="41">
        <v>66</v>
      </c>
      <c r="AG46" s="237"/>
      <c r="AH46" s="145">
        <f t="shared" ref="AH46:AH61" si="5">SUM(C46:AG46)</f>
        <v>931</v>
      </c>
      <c r="AI46" s="145">
        <f t="shared" si="3"/>
        <v>641</v>
      </c>
      <c r="AJ46" s="145">
        <f t="shared" si="4"/>
        <v>290</v>
      </c>
    </row>
    <row r="47" spans="1:36" s="42" customFormat="1">
      <c r="A47" s="189" t="s">
        <v>626</v>
      </c>
      <c r="B47" s="189" t="s">
        <v>643</v>
      </c>
      <c r="C47" s="237"/>
      <c r="D47" s="237"/>
      <c r="E47" s="237"/>
      <c r="F47" s="237"/>
      <c r="G47" s="237"/>
      <c r="H47" s="41">
        <v>3</v>
      </c>
      <c r="I47" s="41">
        <v>80</v>
      </c>
      <c r="J47" s="237"/>
      <c r="K47" s="237"/>
      <c r="L47" s="237"/>
      <c r="M47" s="237"/>
      <c r="N47" s="41">
        <v>80</v>
      </c>
      <c r="O47" s="41">
        <v>8</v>
      </c>
      <c r="P47" s="41">
        <v>80</v>
      </c>
      <c r="Q47" s="237"/>
      <c r="R47" s="41">
        <v>80</v>
      </c>
      <c r="S47" s="196"/>
      <c r="T47" s="196"/>
      <c r="U47" s="237"/>
      <c r="V47" s="41">
        <v>80</v>
      </c>
      <c r="W47" s="41">
        <v>74</v>
      </c>
      <c r="X47" s="41">
        <v>80</v>
      </c>
      <c r="Y47" s="41">
        <v>22</v>
      </c>
      <c r="Z47" s="41">
        <v>49</v>
      </c>
      <c r="AA47" s="237"/>
      <c r="AB47" s="41">
        <v>80</v>
      </c>
      <c r="AC47" s="41">
        <v>57</v>
      </c>
      <c r="AD47" s="196"/>
      <c r="AE47" s="41">
        <v>27</v>
      </c>
      <c r="AF47" s="41">
        <v>80</v>
      </c>
      <c r="AG47" s="41">
        <v>80</v>
      </c>
      <c r="AH47" s="145">
        <f t="shared" si="5"/>
        <v>960</v>
      </c>
      <c r="AI47" s="145">
        <f t="shared" si="3"/>
        <v>720</v>
      </c>
      <c r="AJ47" s="145">
        <f t="shared" si="4"/>
        <v>240</v>
      </c>
    </row>
    <row r="48" spans="1:36" s="42" customFormat="1">
      <c r="A48" s="200" t="s">
        <v>666</v>
      </c>
      <c r="B48" s="200" t="s">
        <v>98</v>
      </c>
      <c r="C48" s="146"/>
      <c r="D48" s="146"/>
      <c r="E48" s="146"/>
      <c r="F48" s="146"/>
      <c r="G48" s="41">
        <v>23</v>
      </c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145">
        <f t="shared" si="5"/>
        <v>23</v>
      </c>
      <c r="AI48" s="145">
        <f t="shared" si="3"/>
        <v>0</v>
      </c>
      <c r="AJ48" s="145">
        <f t="shared" si="4"/>
        <v>0</v>
      </c>
    </row>
    <row r="49" spans="1:36">
      <c r="A49" s="200" t="s">
        <v>644</v>
      </c>
      <c r="B49" s="200" t="s">
        <v>98</v>
      </c>
      <c r="C49" s="41">
        <v>80</v>
      </c>
      <c r="D49" s="237"/>
      <c r="E49" s="41">
        <v>57</v>
      </c>
      <c r="F49" s="41">
        <v>77</v>
      </c>
      <c r="G49" s="41">
        <v>57</v>
      </c>
      <c r="H49" s="41">
        <v>77</v>
      </c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41">
        <v>69</v>
      </c>
      <c r="AB49" s="240"/>
      <c r="AC49" s="240"/>
      <c r="AD49" s="240"/>
      <c r="AE49" s="240"/>
      <c r="AF49" s="240"/>
      <c r="AG49" s="240"/>
      <c r="AH49" s="145">
        <f t="shared" si="5"/>
        <v>417</v>
      </c>
      <c r="AI49" s="145">
        <f t="shared" si="3"/>
        <v>280</v>
      </c>
      <c r="AJ49" s="145">
        <f t="shared" si="4"/>
        <v>0</v>
      </c>
    </row>
    <row r="50" spans="1:36">
      <c r="A50" s="200" t="s">
        <v>650</v>
      </c>
      <c r="B50" s="200" t="s">
        <v>98</v>
      </c>
      <c r="C50" s="41">
        <v>40</v>
      </c>
      <c r="D50" s="146"/>
      <c r="E50" s="146"/>
      <c r="F50" s="146"/>
      <c r="G50" s="14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145">
        <f t="shared" si="5"/>
        <v>40</v>
      </c>
      <c r="AI50" s="145">
        <f t="shared" si="3"/>
        <v>0</v>
      </c>
      <c r="AJ50" s="145">
        <f t="shared" si="4"/>
        <v>0</v>
      </c>
    </row>
    <row r="51" spans="1:36">
      <c r="A51" s="189" t="s">
        <v>461</v>
      </c>
      <c r="B51" s="189" t="s">
        <v>98</v>
      </c>
      <c r="C51" s="236"/>
      <c r="D51" s="236"/>
      <c r="E51" s="236"/>
      <c r="F51" s="236"/>
      <c r="G51" s="236"/>
      <c r="H51" s="237"/>
      <c r="I51" s="237"/>
      <c r="J51" s="237"/>
      <c r="K51" s="237"/>
      <c r="L51" s="237"/>
      <c r="M51" s="237"/>
      <c r="N51" s="237"/>
      <c r="O51" s="237"/>
      <c r="P51" s="41">
        <v>43</v>
      </c>
      <c r="Q51" s="237"/>
      <c r="R51" s="41">
        <v>40</v>
      </c>
      <c r="S51" s="41">
        <v>80</v>
      </c>
      <c r="T51" s="41">
        <v>80</v>
      </c>
      <c r="U51" s="237"/>
      <c r="V51" s="237"/>
      <c r="W51" s="236"/>
      <c r="X51" s="236"/>
      <c r="Y51" s="236"/>
      <c r="Z51" s="236"/>
      <c r="AA51" s="236"/>
      <c r="AB51" s="196"/>
      <c r="AC51" s="196"/>
      <c r="AD51" s="157">
        <v>53</v>
      </c>
      <c r="AE51" s="196"/>
      <c r="AF51" s="41">
        <v>14</v>
      </c>
      <c r="AG51" s="237"/>
      <c r="AH51" s="145">
        <f t="shared" si="5"/>
        <v>310</v>
      </c>
      <c r="AI51" s="145">
        <f t="shared" si="3"/>
        <v>270</v>
      </c>
      <c r="AJ51" s="145">
        <f t="shared" si="4"/>
        <v>40</v>
      </c>
    </row>
    <row r="52" spans="1:36">
      <c r="A52" s="189" t="s">
        <v>477</v>
      </c>
      <c r="B52" s="189" t="s">
        <v>98</v>
      </c>
      <c r="C52" s="237"/>
      <c r="D52" s="237"/>
      <c r="E52" s="237"/>
      <c r="F52" s="237"/>
      <c r="G52" s="237"/>
      <c r="H52" s="237"/>
      <c r="I52" s="237"/>
      <c r="J52" s="142"/>
      <c r="K52" s="142"/>
      <c r="L52" s="142"/>
      <c r="M52" s="142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632" t="s">
        <v>750</v>
      </c>
      <c r="Y52" s="633"/>
      <c r="Z52" s="633"/>
      <c r="AA52" s="633"/>
      <c r="AB52" s="633"/>
      <c r="AC52" s="633"/>
      <c r="AD52" s="633"/>
      <c r="AE52" s="633"/>
      <c r="AF52" s="633"/>
      <c r="AG52" s="634"/>
      <c r="AH52" s="145">
        <f t="shared" si="5"/>
        <v>0</v>
      </c>
      <c r="AI52" s="145">
        <f t="shared" si="3"/>
        <v>0</v>
      </c>
      <c r="AJ52" s="145">
        <f t="shared" si="4"/>
        <v>0</v>
      </c>
    </row>
    <row r="53" spans="1:36">
      <c r="A53" s="189" t="s">
        <v>463</v>
      </c>
      <c r="B53" s="189" t="s">
        <v>98</v>
      </c>
      <c r="C53" s="237"/>
      <c r="D53" s="138">
        <v>47</v>
      </c>
      <c r="E53" s="41">
        <v>23</v>
      </c>
      <c r="F53" s="41">
        <v>80</v>
      </c>
      <c r="G53" s="41">
        <v>64</v>
      </c>
      <c r="H53" s="41">
        <v>80</v>
      </c>
      <c r="I53" s="41">
        <v>80</v>
      </c>
      <c r="J53" s="41">
        <v>80</v>
      </c>
      <c r="K53" s="41">
        <v>80</v>
      </c>
      <c r="L53" s="41">
        <v>80</v>
      </c>
      <c r="M53" s="41">
        <v>80</v>
      </c>
      <c r="N53" s="196"/>
      <c r="O53" s="41">
        <v>80</v>
      </c>
      <c r="P53" s="237"/>
      <c r="Q53" s="41">
        <v>57</v>
      </c>
      <c r="R53" s="242"/>
      <c r="S53" s="237"/>
      <c r="T53" s="41">
        <v>30</v>
      </c>
      <c r="U53" s="41">
        <v>80</v>
      </c>
      <c r="V53" s="41">
        <v>80</v>
      </c>
      <c r="W53" s="41">
        <v>80</v>
      </c>
      <c r="X53" s="41">
        <v>80</v>
      </c>
      <c r="Y53" s="41">
        <v>80</v>
      </c>
      <c r="Z53" s="41">
        <v>40</v>
      </c>
      <c r="AA53" s="237"/>
      <c r="AB53" s="41">
        <v>40</v>
      </c>
      <c r="AC53" s="41">
        <v>80</v>
      </c>
      <c r="AD53" s="157">
        <v>80</v>
      </c>
      <c r="AE53" s="41">
        <v>80</v>
      </c>
      <c r="AF53" s="196"/>
      <c r="AG53" s="41">
        <v>40</v>
      </c>
      <c r="AH53" s="145">
        <f t="shared" si="5"/>
        <v>1621</v>
      </c>
      <c r="AI53" s="145">
        <f t="shared" si="3"/>
        <v>1213</v>
      </c>
      <c r="AJ53" s="145">
        <f t="shared" si="4"/>
        <v>297</v>
      </c>
    </row>
    <row r="54" spans="1:36">
      <c r="A54" s="200" t="s">
        <v>645</v>
      </c>
      <c r="B54" s="200" t="s">
        <v>106</v>
      </c>
      <c r="C54" s="41">
        <v>80</v>
      </c>
      <c r="D54" s="41">
        <v>80</v>
      </c>
      <c r="E54" s="41">
        <v>80</v>
      </c>
      <c r="F54" s="41">
        <v>14</v>
      </c>
      <c r="G54" s="41">
        <v>70</v>
      </c>
      <c r="H54" s="41">
        <v>80</v>
      </c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145">
        <f t="shared" si="5"/>
        <v>404</v>
      </c>
      <c r="AI54" s="145">
        <f t="shared" si="3"/>
        <v>174</v>
      </c>
      <c r="AJ54" s="145">
        <f t="shared" si="4"/>
        <v>0</v>
      </c>
    </row>
    <row r="55" spans="1:36">
      <c r="A55" s="189" t="s">
        <v>464</v>
      </c>
      <c r="B55" s="189" t="s">
        <v>106</v>
      </c>
      <c r="C55" s="41">
        <v>40</v>
      </c>
      <c r="D55" s="41">
        <v>19</v>
      </c>
      <c r="E55" s="142"/>
      <c r="F55" s="41">
        <v>80</v>
      </c>
      <c r="G55" s="41">
        <v>40</v>
      </c>
      <c r="H55" s="41">
        <v>80</v>
      </c>
      <c r="I55" s="41">
        <v>40</v>
      </c>
      <c r="J55" s="41">
        <v>75</v>
      </c>
      <c r="K55" s="41">
        <v>77</v>
      </c>
      <c r="L55" s="237"/>
      <c r="M55" s="41">
        <v>80</v>
      </c>
      <c r="N55" s="41">
        <v>80</v>
      </c>
      <c r="O55" s="41">
        <v>80</v>
      </c>
      <c r="P55" s="41">
        <v>80</v>
      </c>
      <c r="Q55" s="237"/>
      <c r="R55" s="41">
        <v>80</v>
      </c>
      <c r="S55" s="41">
        <v>80</v>
      </c>
      <c r="T55" s="41">
        <v>71</v>
      </c>
      <c r="U55" s="100">
        <v>70</v>
      </c>
      <c r="V55" s="41">
        <v>80</v>
      </c>
      <c r="W55" s="41">
        <v>80</v>
      </c>
      <c r="X55" s="41">
        <v>80</v>
      </c>
      <c r="Y55" s="237"/>
      <c r="Z55" s="237"/>
      <c r="AA55" s="237"/>
      <c r="AB55" s="237"/>
      <c r="AC55" s="237"/>
      <c r="AD55" s="157">
        <v>63</v>
      </c>
      <c r="AE55" s="41">
        <v>80</v>
      </c>
      <c r="AF55" s="237"/>
      <c r="AG55" s="237"/>
      <c r="AH55" s="145">
        <f t="shared" si="5"/>
        <v>1455</v>
      </c>
      <c r="AI55" s="145">
        <f t="shared" si="3"/>
        <v>966</v>
      </c>
      <c r="AJ55" s="145">
        <f t="shared" si="4"/>
        <v>390</v>
      </c>
    </row>
    <row r="56" spans="1:36">
      <c r="A56" s="200" t="s">
        <v>646</v>
      </c>
      <c r="B56" s="200" t="s">
        <v>106</v>
      </c>
      <c r="C56" s="41">
        <v>80</v>
      </c>
      <c r="D56" s="41">
        <v>61</v>
      </c>
      <c r="E56" s="41">
        <v>80</v>
      </c>
      <c r="F56" s="41">
        <v>80</v>
      </c>
      <c r="G56" s="146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145">
        <f t="shared" si="5"/>
        <v>301</v>
      </c>
      <c r="AI56" s="145">
        <f t="shared" si="3"/>
        <v>160</v>
      </c>
      <c r="AJ56" s="145">
        <f t="shared" si="4"/>
        <v>0</v>
      </c>
    </row>
    <row r="57" spans="1:36">
      <c r="A57" s="189" t="s">
        <v>465</v>
      </c>
      <c r="B57" s="189" t="s">
        <v>106</v>
      </c>
      <c r="C57" s="236"/>
      <c r="D57" s="236"/>
      <c r="E57" s="236"/>
      <c r="F57" s="236"/>
      <c r="G57" s="236"/>
      <c r="H57" s="236"/>
      <c r="I57" s="142"/>
      <c r="J57" s="41">
        <v>80</v>
      </c>
      <c r="K57" s="41">
        <v>80</v>
      </c>
      <c r="L57" s="41">
        <v>74</v>
      </c>
      <c r="M57" s="41">
        <v>80</v>
      </c>
      <c r="N57" s="41">
        <v>20</v>
      </c>
      <c r="O57" s="237"/>
      <c r="P57" s="237"/>
      <c r="Q57" s="237"/>
      <c r="R57" s="41">
        <v>45</v>
      </c>
      <c r="S57" s="237"/>
      <c r="T57" s="237"/>
      <c r="U57" s="237"/>
      <c r="V57" s="41">
        <v>80</v>
      </c>
      <c r="W57" s="236"/>
      <c r="X57" s="236"/>
      <c r="Y57" s="236"/>
      <c r="Z57" s="236"/>
      <c r="AA57" s="236"/>
      <c r="AB57" s="41">
        <v>80</v>
      </c>
      <c r="AC57" s="41">
        <v>80</v>
      </c>
      <c r="AD57" s="157">
        <v>73</v>
      </c>
      <c r="AE57" s="41">
        <v>80</v>
      </c>
      <c r="AF57" s="237"/>
      <c r="AG57" s="41">
        <v>80</v>
      </c>
      <c r="AH57" s="145">
        <f t="shared" si="5"/>
        <v>852</v>
      </c>
      <c r="AI57" s="145">
        <f t="shared" si="3"/>
        <v>627</v>
      </c>
      <c r="AJ57" s="145">
        <f t="shared" si="4"/>
        <v>225</v>
      </c>
    </row>
    <row r="58" spans="1:36">
      <c r="A58" s="189" t="s">
        <v>466</v>
      </c>
      <c r="B58" s="189" t="s">
        <v>106</v>
      </c>
      <c r="C58" s="41">
        <v>69</v>
      </c>
      <c r="D58" s="41">
        <v>29</v>
      </c>
      <c r="E58" s="100">
        <v>32</v>
      </c>
      <c r="F58" s="142"/>
      <c r="G58" s="41">
        <v>31</v>
      </c>
      <c r="H58" s="41">
        <v>7</v>
      </c>
      <c r="I58" s="142"/>
      <c r="J58" s="142"/>
      <c r="K58" s="142"/>
      <c r="L58" s="142"/>
      <c r="M58" s="41">
        <v>20</v>
      </c>
      <c r="N58" s="196"/>
      <c r="O58" s="196"/>
      <c r="P58" s="196"/>
      <c r="Q58" s="41">
        <v>33</v>
      </c>
      <c r="R58" s="196"/>
      <c r="S58" s="196"/>
      <c r="T58" s="41">
        <v>9</v>
      </c>
      <c r="U58" s="41">
        <v>10</v>
      </c>
      <c r="V58" s="196"/>
      <c r="W58" s="41">
        <v>10</v>
      </c>
      <c r="X58" s="41">
        <v>16</v>
      </c>
      <c r="Y58" s="41">
        <v>80</v>
      </c>
      <c r="Z58" s="41">
        <v>80</v>
      </c>
      <c r="AA58" s="41">
        <v>11</v>
      </c>
      <c r="AB58" s="100">
        <v>30</v>
      </c>
      <c r="AC58" s="196"/>
      <c r="AD58" s="196"/>
      <c r="AE58" s="196"/>
      <c r="AF58" s="41">
        <v>51</v>
      </c>
      <c r="AG58" s="237"/>
      <c r="AH58" s="145">
        <f t="shared" si="5"/>
        <v>518</v>
      </c>
      <c r="AI58" s="145">
        <f t="shared" si="3"/>
        <v>326</v>
      </c>
      <c r="AJ58" s="145">
        <f t="shared" si="4"/>
        <v>63</v>
      </c>
    </row>
    <row r="59" spans="1:36">
      <c r="A59" s="189" t="s">
        <v>479</v>
      </c>
      <c r="B59" s="189" t="s">
        <v>106</v>
      </c>
      <c r="C59" s="236"/>
      <c r="D59" s="41">
        <v>51</v>
      </c>
      <c r="E59" s="41">
        <v>47</v>
      </c>
      <c r="F59" s="41">
        <v>66</v>
      </c>
      <c r="G59" s="236"/>
      <c r="H59" s="236"/>
      <c r="I59" s="41">
        <v>40</v>
      </c>
      <c r="J59" s="41">
        <v>2</v>
      </c>
      <c r="K59" s="237"/>
      <c r="L59" s="100">
        <v>13</v>
      </c>
      <c r="M59" s="237"/>
      <c r="N59" s="237"/>
      <c r="O59" s="237"/>
      <c r="P59" s="196"/>
      <c r="Q59" s="41">
        <v>73</v>
      </c>
      <c r="R59" s="196"/>
      <c r="S59" s="196"/>
      <c r="T59" s="196"/>
      <c r="U59" s="196"/>
      <c r="V59" s="196"/>
      <c r="W59" s="41">
        <v>39</v>
      </c>
      <c r="X59" s="237"/>
      <c r="Y59" s="237"/>
      <c r="Z59" s="237"/>
      <c r="AA59" s="237"/>
      <c r="AB59" s="237"/>
      <c r="AC59" s="237"/>
      <c r="AD59" s="237"/>
      <c r="AE59" s="237"/>
      <c r="AF59" s="237"/>
      <c r="AG59" s="196"/>
      <c r="AH59" s="145">
        <f t="shared" si="5"/>
        <v>331</v>
      </c>
      <c r="AI59" s="145">
        <f t="shared" si="3"/>
        <v>207</v>
      </c>
      <c r="AJ59" s="145">
        <f t="shared" si="4"/>
        <v>73</v>
      </c>
    </row>
    <row r="60" spans="1:36">
      <c r="A60" s="189" t="s">
        <v>647</v>
      </c>
      <c r="B60" s="189" t="s">
        <v>313</v>
      </c>
      <c r="C60" s="238" t="s">
        <v>654</v>
      </c>
      <c r="D60" s="142"/>
      <c r="E60" s="196"/>
      <c r="F60" s="142"/>
      <c r="G60" s="41">
        <v>49</v>
      </c>
      <c r="H60" s="237"/>
      <c r="I60" s="237"/>
      <c r="J60" s="237"/>
      <c r="K60" s="242"/>
      <c r="L60" s="237"/>
      <c r="M60" s="237"/>
      <c r="N60" s="237"/>
      <c r="O60" s="237"/>
      <c r="P60" s="41">
        <v>48</v>
      </c>
      <c r="Q60" s="41">
        <v>80</v>
      </c>
      <c r="R60" s="41">
        <v>80</v>
      </c>
      <c r="S60" s="41">
        <v>61</v>
      </c>
      <c r="T60" s="196"/>
      <c r="U60" s="237"/>
      <c r="V60" s="237"/>
      <c r="W60" s="41">
        <v>31</v>
      </c>
      <c r="X60" s="41">
        <v>25</v>
      </c>
      <c r="Y60" s="41">
        <v>51</v>
      </c>
      <c r="Z60" s="41">
        <v>80</v>
      </c>
      <c r="AA60" s="41">
        <v>80</v>
      </c>
      <c r="AB60" s="237"/>
      <c r="AC60" s="237"/>
      <c r="AD60" s="237"/>
      <c r="AE60" s="237"/>
      <c r="AF60" s="237"/>
      <c r="AG60" s="41">
        <v>40</v>
      </c>
      <c r="AH60" s="145">
        <f t="shared" si="5"/>
        <v>625</v>
      </c>
      <c r="AI60" s="145">
        <f t="shared" si="3"/>
        <v>416</v>
      </c>
      <c r="AJ60" s="145">
        <f t="shared" si="4"/>
        <v>160</v>
      </c>
    </row>
    <row r="61" spans="1:36">
      <c r="A61" s="189" t="s">
        <v>648</v>
      </c>
      <c r="B61" s="189" t="s">
        <v>313</v>
      </c>
      <c r="C61" s="237"/>
      <c r="D61" s="41">
        <v>61</v>
      </c>
      <c r="E61" s="41">
        <v>80</v>
      </c>
      <c r="F61" s="142"/>
      <c r="G61" s="41">
        <v>80</v>
      </c>
      <c r="H61" s="41">
        <v>80</v>
      </c>
      <c r="I61" s="41">
        <v>80</v>
      </c>
      <c r="J61" s="41">
        <v>80</v>
      </c>
      <c r="K61" s="41">
        <v>70</v>
      </c>
      <c r="L61" s="41">
        <v>80</v>
      </c>
      <c r="M61" s="142"/>
      <c r="N61" s="41">
        <v>60</v>
      </c>
      <c r="O61" s="41">
        <v>80</v>
      </c>
      <c r="P61" s="41">
        <v>80</v>
      </c>
      <c r="Q61" s="41">
        <v>47</v>
      </c>
      <c r="R61" s="196"/>
      <c r="S61" s="41">
        <v>80</v>
      </c>
      <c r="T61" s="41">
        <v>80</v>
      </c>
      <c r="U61" s="41">
        <v>80</v>
      </c>
      <c r="V61" s="41">
        <v>59</v>
      </c>
      <c r="W61" s="41">
        <v>70</v>
      </c>
      <c r="X61" s="41">
        <v>64</v>
      </c>
      <c r="Y61" s="41">
        <v>80</v>
      </c>
      <c r="Z61" s="41">
        <v>80</v>
      </c>
      <c r="AA61" s="41">
        <v>80</v>
      </c>
      <c r="AB61" s="41">
        <v>74</v>
      </c>
      <c r="AC61" s="41">
        <v>80</v>
      </c>
      <c r="AD61" s="157">
        <v>80</v>
      </c>
      <c r="AE61" s="41">
        <v>51</v>
      </c>
      <c r="AF61" s="41">
        <v>80</v>
      </c>
      <c r="AG61" s="41">
        <v>55</v>
      </c>
      <c r="AH61" s="145">
        <f t="shared" si="5"/>
        <v>1971</v>
      </c>
      <c r="AI61" s="145">
        <f t="shared" si="3"/>
        <v>1584</v>
      </c>
      <c r="AJ61" s="145">
        <f t="shared" si="4"/>
        <v>246</v>
      </c>
    </row>
    <row r="62" spans="1:36" ht="15.6">
      <c r="AD62" s="254"/>
      <c r="AH62"/>
      <c r="AI62"/>
      <c r="AJ62"/>
    </row>
    <row r="63" spans="1:36" ht="15.6">
      <c r="AD63" s="254"/>
      <c r="AH63"/>
      <c r="AI63"/>
      <c r="AJ63"/>
    </row>
    <row r="64" spans="1:36">
      <c r="A64" s="136" t="s">
        <v>124</v>
      </c>
      <c r="AD64" s="254"/>
      <c r="AH64"/>
      <c r="AI64"/>
      <c r="AJ64"/>
    </row>
    <row r="65" spans="1:36">
      <c r="A65" s="137" t="s">
        <v>121</v>
      </c>
      <c r="AD65" s="254"/>
      <c r="AH65"/>
      <c r="AI65"/>
      <c r="AJ65"/>
    </row>
    <row r="66" spans="1:36">
      <c r="A66" s="138" t="s">
        <v>130</v>
      </c>
      <c r="AD66" s="254"/>
    </row>
    <row r="67" spans="1:36">
      <c r="A67" s="139" t="s">
        <v>122</v>
      </c>
      <c r="AD67" s="254"/>
    </row>
    <row r="68" spans="1:36">
      <c r="A68" s="140" t="s">
        <v>123</v>
      </c>
      <c r="AD68" s="254"/>
    </row>
    <row r="69" spans="1:36">
      <c r="A69" s="141" t="s">
        <v>125</v>
      </c>
      <c r="AD69" s="254"/>
    </row>
    <row r="70" spans="1:36">
      <c r="A70" s="142" t="s">
        <v>126</v>
      </c>
      <c r="AD70" s="254"/>
    </row>
    <row r="71" spans="1:36">
      <c r="A71" s="143" t="s">
        <v>131</v>
      </c>
      <c r="AD71" s="254"/>
    </row>
    <row r="72" spans="1:36">
      <c r="A72" s="146" t="s">
        <v>271</v>
      </c>
      <c r="AD72" s="254"/>
    </row>
    <row r="73" spans="1:36">
      <c r="A73" s="289" t="s">
        <v>826</v>
      </c>
    </row>
  </sheetData>
  <dataConsolidate/>
  <mergeCells count="15">
    <mergeCell ref="C1:D1"/>
    <mergeCell ref="U1:V1"/>
    <mergeCell ref="F31:I31"/>
    <mergeCell ref="C17:T17"/>
    <mergeCell ref="C36:T36"/>
    <mergeCell ref="S1:T1"/>
    <mergeCell ref="AB26:AG26"/>
    <mergeCell ref="W1:AG1"/>
    <mergeCell ref="X52:AG52"/>
    <mergeCell ref="AH1:AJ1"/>
    <mergeCell ref="E1:F1"/>
    <mergeCell ref="H1:L1"/>
    <mergeCell ref="M1:N1"/>
    <mergeCell ref="O1:P1"/>
    <mergeCell ref="Q1:R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241" t="s">
        <v>653</v>
      </c>
      <c r="B3" s="241" t="s">
        <v>103</v>
      </c>
      <c r="C3" s="2"/>
      <c r="D3" s="2"/>
      <c r="E3" s="2"/>
      <c r="F3" s="2"/>
      <c r="G3" s="181">
        <v>1</v>
      </c>
      <c r="H3" s="181">
        <v>1</v>
      </c>
      <c r="I3" s="181">
        <v>0</v>
      </c>
      <c r="J3" s="185">
        <v>1</v>
      </c>
      <c r="K3" s="185">
        <v>1</v>
      </c>
      <c r="L3" s="2"/>
      <c r="M3" s="2"/>
      <c r="N3" s="2"/>
      <c r="O3" s="206"/>
    </row>
    <row r="4" spans="1:15">
      <c r="A4" s="181" t="s">
        <v>694</v>
      </c>
      <c r="B4" s="247" t="s">
        <v>97</v>
      </c>
      <c r="C4" s="181"/>
      <c r="D4" s="181"/>
      <c r="E4" s="181"/>
      <c r="F4" s="181"/>
      <c r="G4" s="181">
        <v>2</v>
      </c>
      <c r="H4" s="181">
        <v>2</v>
      </c>
      <c r="I4" s="181">
        <v>0</v>
      </c>
      <c r="J4" s="185">
        <v>1</v>
      </c>
      <c r="K4" s="185">
        <v>1</v>
      </c>
      <c r="L4" s="181"/>
      <c r="M4" s="181"/>
      <c r="N4" s="181"/>
      <c r="O4" s="181"/>
    </row>
    <row r="5" spans="1:15">
      <c r="A5" s="241" t="s">
        <v>759</v>
      </c>
      <c r="B5" s="241" t="s">
        <v>103</v>
      </c>
      <c r="C5" s="181">
        <v>1</v>
      </c>
      <c r="D5" s="181">
        <v>1</v>
      </c>
      <c r="E5" s="181">
        <v>0</v>
      </c>
      <c r="F5" s="185">
        <v>1</v>
      </c>
      <c r="G5" s="181">
        <v>1</v>
      </c>
      <c r="H5" s="181">
        <v>1</v>
      </c>
      <c r="I5" s="181">
        <v>0</v>
      </c>
      <c r="J5" s="185">
        <v>1</v>
      </c>
      <c r="K5" s="185">
        <v>1</v>
      </c>
      <c r="L5" s="181"/>
      <c r="M5" s="181"/>
      <c r="N5" s="181"/>
      <c r="O5" s="181"/>
    </row>
    <row r="6" spans="1:15">
      <c r="A6" s="180" t="s">
        <v>668</v>
      </c>
      <c r="B6" s="235" t="s">
        <v>313</v>
      </c>
      <c r="C6" s="41"/>
      <c r="D6" s="41"/>
      <c r="E6" s="41"/>
      <c r="F6" s="41"/>
      <c r="G6" s="181">
        <v>2</v>
      </c>
      <c r="H6" s="181">
        <v>2</v>
      </c>
      <c r="I6" s="181">
        <v>0</v>
      </c>
      <c r="J6" s="185">
        <v>1</v>
      </c>
      <c r="K6" s="185">
        <v>1</v>
      </c>
      <c r="L6" s="181"/>
      <c r="M6" s="41"/>
      <c r="N6" s="41"/>
      <c r="O6" s="41"/>
    </row>
    <row r="7" spans="1:15">
      <c r="A7" s="180" t="s">
        <v>674</v>
      </c>
      <c r="B7" s="235" t="s">
        <v>103</v>
      </c>
      <c r="C7" s="181">
        <v>23</v>
      </c>
      <c r="D7" s="181">
        <v>18</v>
      </c>
      <c r="E7" s="181">
        <v>5</v>
      </c>
      <c r="F7" s="185">
        <v>0.78</v>
      </c>
      <c r="G7" s="181">
        <v>22</v>
      </c>
      <c r="H7" s="181">
        <v>16</v>
      </c>
      <c r="I7" s="181">
        <v>6</v>
      </c>
      <c r="J7" s="185">
        <v>0.72</v>
      </c>
      <c r="K7" s="185">
        <v>0.75</v>
      </c>
      <c r="L7" s="181">
        <v>3</v>
      </c>
      <c r="M7" s="181">
        <v>1</v>
      </c>
      <c r="N7" s="181">
        <v>2</v>
      </c>
      <c r="O7" s="185">
        <v>0.33</v>
      </c>
    </row>
    <row r="8" spans="1:15">
      <c r="A8" s="180" t="s">
        <v>417</v>
      </c>
      <c r="B8" s="235" t="s">
        <v>103</v>
      </c>
      <c r="C8" s="181">
        <v>11</v>
      </c>
      <c r="D8" s="181">
        <v>7</v>
      </c>
      <c r="E8" s="181">
        <v>4</v>
      </c>
      <c r="F8" s="185">
        <v>0.63</v>
      </c>
      <c r="G8" s="181">
        <v>10</v>
      </c>
      <c r="H8" s="181">
        <v>8</v>
      </c>
      <c r="I8" s="181">
        <v>2</v>
      </c>
      <c r="J8" s="185">
        <v>0.8</v>
      </c>
      <c r="K8" s="185">
        <v>0.71</v>
      </c>
      <c r="L8" s="2"/>
      <c r="M8" s="2"/>
      <c r="N8" s="2"/>
      <c r="O8" s="2"/>
    </row>
    <row r="9" spans="1:15">
      <c r="A9" s="180" t="s">
        <v>649</v>
      </c>
      <c r="B9" s="180" t="s">
        <v>103</v>
      </c>
      <c r="C9" s="181">
        <v>18</v>
      </c>
      <c r="D9" s="181">
        <v>11</v>
      </c>
      <c r="E9" s="181">
        <v>7</v>
      </c>
      <c r="F9" s="185">
        <v>0.61</v>
      </c>
      <c r="G9" s="181">
        <v>12</v>
      </c>
      <c r="H9" s="181">
        <v>9</v>
      </c>
      <c r="I9" s="181">
        <v>3</v>
      </c>
      <c r="J9" s="185">
        <v>0.75</v>
      </c>
      <c r="K9" s="185">
        <v>0.66</v>
      </c>
      <c r="L9" s="181">
        <v>1</v>
      </c>
      <c r="M9" s="181">
        <v>0</v>
      </c>
      <c r="N9" s="181">
        <v>1</v>
      </c>
      <c r="O9" s="185">
        <v>0</v>
      </c>
    </row>
    <row r="10" spans="1:15">
      <c r="A10" s="241" t="s">
        <v>652</v>
      </c>
      <c r="B10" s="241" t="s">
        <v>103</v>
      </c>
      <c r="C10" s="181">
        <v>3</v>
      </c>
      <c r="D10" s="181">
        <v>2</v>
      </c>
      <c r="E10" s="181">
        <v>1</v>
      </c>
      <c r="F10" s="185">
        <v>0.66</v>
      </c>
      <c r="G10" s="181">
        <v>4</v>
      </c>
      <c r="H10" s="181">
        <v>2</v>
      </c>
      <c r="I10" s="181">
        <v>2</v>
      </c>
      <c r="J10" s="185">
        <v>0.5</v>
      </c>
      <c r="K10" s="185">
        <v>0.56999999999999995</v>
      </c>
      <c r="L10" s="181">
        <v>1</v>
      </c>
      <c r="M10" s="181">
        <v>0</v>
      </c>
      <c r="N10" s="181">
        <v>1</v>
      </c>
      <c r="O10" s="185">
        <v>0</v>
      </c>
    </row>
    <row r="11" spans="1:15">
      <c r="A11" s="180" t="s">
        <v>657</v>
      </c>
      <c r="B11" s="180" t="s">
        <v>103</v>
      </c>
      <c r="C11" s="181">
        <v>5</v>
      </c>
      <c r="D11" s="181">
        <v>1</v>
      </c>
      <c r="E11" s="181">
        <v>4</v>
      </c>
      <c r="F11" s="185">
        <v>0.2</v>
      </c>
      <c r="G11" s="181">
        <v>4</v>
      </c>
      <c r="H11" s="181">
        <v>3</v>
      </c>
      <c r="I11" s="181">
        <v>1</v>
      </c>
      <c r="J11" s="185">
        <v>0.75</v>
      </c>
      <c r="K11" s="185">
        <v>0.44</v>
      </c>
      <c r="L11" s="2"/>
      <c r="M11" s="2"/>
      <c r="N11" s="2"/>
      <c r="O11" s="2"/>
    </row>
    <row r="12" spans="1:15">
      <c r="A12" s="180" t="s">
        <v>69</v>
      </c>
      <c r="B12" s="180" t="s">
        <v>98</v>
      </c>
      <c r="C12" s="181">
        <v>2</v>
      </c>
      <c r="D12" s="181">
        <v>0</v>
      </c>
      <c r="E12" s="181">
        <v>2</v>
      </c>
      <c r="F12" s="185">
        <v>0</v>
      </c>
      <c r="G12" s="181"/>
      <c r="H12" s="181"/>
      <c r="I12" s="181"/>
      <c r="J12" s="185"/>
      <c r="K12" s="185">
        <v>0</v>
      </c>
      <c r="L12" s="2"/>
      <c r="M12" s="2"/>
      <c r="N12" s="2"/>
      <c r="O12" s="2"/>
    </row>
    <row r="13" spans="1:15">
      <c r="A13" s="181" t="s">
        <v>794</v>
      </c>
      <c r="B13" s="181" t="s">
        <v>97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>
        <v>1</v>
      </c>
      <c r="M13" s="181">
        <v>0</v>
      </c>
      <c r="N13" s="181">
        <v>1</v>
      </c>
      <c r="O13" s="185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19" bestFit="1" customWidth="1"/>
    <col min="2" max="2" width="17" style="219" bestFit="1" customWidth="1"/>
    <col min="3" max="3" width="7.59765625" style="42" bestFit="1" customWidth="1"/>
    <col min="4" max="5" width="5.59765625" style="42" bestFit="1" customWidth="1"/>
    <col min="6" max="6" width="5.8984375" style="42" bestFit="1" customWidth="1"/>
    <col min="7" max="8" width="5.59765625" style="42" bestFit="1" customWidth="1"/>
    <col min="9" max="9" width="13.59765625" style="42" bestFit="1" customWidth="1"/>
    <col min="10" max="10" width="8.8984375" style="42" bestFit="1" customWidth="1"/>
    <col min="11" max="11" width="5.3984375" style="42" bestFit="1" customWidth="1"/>
    <col min="12" max="13" width="5.09765625" style="42" bestFit="1" customWidth="1"/>
    <col min="14" max="14" width="14.5" style="42" bestFit="1" customWidth="1"/>
    <col min="15" max="15" width="11.09765625" style="42" bestFit="1" customWidth="1"/>
    <col min="16" max="16" width="12" style="42" bestFit="1" customWidth="1"/>
    <col min="17" max="17" width="12.5" style="42" bestFit="1" customWidth="1"/>
  </cols>
  <sheetData>
    <row r="1" spans="1:17">
      <c r="A1" s="220" t="s">
        <v>44</v>
      </c>
      <c r="B1" s="220" t="s">
        <v>52</v>
      </c>
      <c r="C1" s="70" t="s">
        <v>40</v>
      </c>
      <c r="D1" s="70" t="s">
        <v>108</v>
      </c>
      <c r="E1" s="70" t="s">
        <v>109</v>
      </c>
      <c r="F1" s="70" t="s">
        <v>110</v>
      </c>
      <c r="G1" s="70" t="s">
        <v>294</v>
      </c>
      <c r="H1" s="70" t="s">
        <v>45</v>
      </c>
      <c r="I1" s="70" t="s">
        <v>47</v>
      </c>
      <c r="J1" s="70" t="s">
        <v>672</v>
      </c>
      <c r="K1" s="70" t="s">
        <v>48</v>
      </c>
      <c r="L1" s="126" t="s">
        <v>482</v>
      </c>
      <c r="M1" s="129" t="s">
        <v>483</v>
      </c>
      <c r="N1" s="130" t="s">
        <v>292</v>
      </c>
      <c r="O1" s="277" t="s">
        <v>484</v>
      </c>
      <c r="P1" s="130" t="s">
        <v>485</v>
      </c>
      <c r="Q1" s="277" t="s">
        <v>486</v>
      </c>
    </row>
    <row r="2" spans="1:17">
      <c r="A2" s="189" t="s">
        <v>444</v>
      </c>
      <c r="B2" s="268" t="s">
        <v>92</v>
      </c>
      <c r="C2" s="41">
        <v>19</v>
      </c>
      <c r="D2" s="41">
        <v>1</v>
      </c>
      <c r="E2" s="41"/>
      <c r="F2" s="41">
        <v>18</v>
      </c>
      <c r="G2" s="41">
        <v>10</v>
      </c>
      <c r="H2" s="41">
        <v>2</v>
      </c>
      <c r="I2" s="41"/>
      <c r="J2" s="41"/>
      <c r="K2" s="41"/>
      <c r="L2" s="41">
        <v>1</v>
      </c>
      <c r="M2" s="41"/>
      <c r="N2" s="41">
        <v>13</v>
      </c>
      <c r="O2" s="41">
        <v>3</v>
      </c>
      <c r="P2" s="41"/>
      <c r="Q2" s="41"/>
    </row>
    <row r="3" spans="1:17">
      <c r="A3" s="189" t="s">
        <v>469</v>
      </c>
      <c r="B3" s="268" t="s">
        <v>92</v>
      </c>
      <c r="C3" s="41">
        <v>19</v>
      </c>
      <c r="D3" s="41">
        <v>3</v>
      </c>
      <c r="E3" s="41"/>
      <c r="F3" s="41">
        <v>16</v>
      </c>
      <c r="G3" s="41"/>
      <c r="H3" s="41"/>
      <c r="I3" s="41"/>
      <c r="J3" s="41"/>
      <c r="K3" s="41"/>
      <c r="L3" s="41"/>
      <c r="M3" s="41"/>
      <c r="N3" s="41">
        <v>13</v>
      </c>
      <c r="O3" s="41">
        <v>3</v>
      </c>
      <c r="P3" s="41"/>
      <c r="Q3" s="41"/>
    </row>
    <row r="4" spans="1:17">
      <c r="A4" s="200" t="s">
        <v>808</v>
      </c>
      <c r="B4" s="200" t="s">
        <v>92</v>
      </c>
      <c r="C4" s="41">
        <v>1</v>
      </c>
      <c r="D4" s="41"/>
      <c r="E4" s="41"/>
      <c r="F4" s="41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t="s">
        <v>627</v>
      </c>
      <c r="B5" s="272" t="s">
        <v>92</v>
      </c>
      <c r="C5" s="41">
        <v>19</v>
      </c>
      <c r="D5" s="41">
        <v>1</v>
      </c>
      <c r="E5" s="41"/>
      <c r="F5" s="41">
        <v>18</v>
      </c>
      <c r="G5" s="41"/>
      <c r="H5" s="41"/>
      <c r="I5" s="41"/>
      <c r="J5" s="41"/>
      <c r="K5" s="41"/>
      <c r="L5" s="41">
        <v>1</v>
      </c>
      <c r="M5" s="41"/>
      <c r="N5" s="41">
        <v>14</v>
      </c>
      <c r="O5" s="41">
        <v>5</v>
      </c>
      <c r="P5" s="41"/>
      <c r="Q5" s="41"/>
    </row>
    <row r="6" spans="1:17">
      <c r="A6" t="s">
        <v>628</v>
      </c>
      <c r="B6" s="268" t="s">
        <v>100</v>
      </c>
      <c r="C6" s="41">
        <v>23</v>
      </c>
      <c r="D6" s="41">
        <v>2</v>
      </c>
      <c r="E6" s="41"/>
      <c r="F6" s="41">
        <v>21</v>
      </c>
      <c r="G6" s="41"/>
      <c r="H6" s="41"/>
      <c r="I6" s="41"/>
      <c r="J6" s="41"/>
      <c r="K6" s="41"/>
      <c r="L6" s="41"/>
      <c r="M6" s="41"/>
      <c r="N6" s="41">
        <v>15</v>
      </c>
      <c r="O6" s="306">
        <v>6</v>
      </c>
      <c r="P6" s="41"/>
      <c r="Q6" s="41"/>
    </row>
    <row r="7" spans="1:17">
      <c r="A7" s="189" t="s">
        <v>443</v>
      </c>
      <c r="B7" s="189" t="s">
        <v>100</v>
      </c>
      <c r="C7" s="41">
        <v>21</v>
      </c>
      <c r="D7" s="41">
        <v>3</v>
      </c>
      <c r="E7" s="41"/>
      <c r="F7" s="41">
        <v>18</v>
      </c>
      <c r="G7" s="41">
        <v>5</v>
      </c>
      <c r="H7" s="41">
        <v>1</v>
      </c>
      <c r="I7" s="41"/>
      <c r="J7" s="41"/>
      <c r="K7" s="41"/>
      <c r="L7" s="41"/>
      <c r="M7" s="41">
        <v>1</v>
      </c>
      <c r="N7" s="41">
        <v>14</v>
      </c>
      <c r="O7" s="41">
        <v>4</v>
      </c>
      <c r="P7" s="41"/>
      <c r="Q7" s="41"/>
    </row>
    <row r="8" spans="1:17">
      <c r="A8" s="189" t="s">
        <v>798</v>
      </c>
      <c r="B8" s="189" t="s">
        <v>100</v>
      </c>
      <c r="C8" s="41">
        <v>6</v>
      </c>
      <c r="D8" s="41"/>
      <c r="E8" s="41"/>
      <c r="F8" s="41">
        <v>6</v>
      </c>
      <c r="G8" s="41"/>
      <c r="H8" s="41"/>
      <c r="I8" s="41"/>
      <c r="J8" s="41"/>
      <c r="K8" s="41"/>
      <c r="L8" s="41"/>
      <c r="M8" s="41"/>
      <c r="N8" s="41">
        <v>6</v>
      </c>
      <c r="O8" s="41"/>
      <c r="P8" s="41"/>
      <c r="Q8" s="41"/>
    </row>
    <row r="9" spans="1:17">
      <c r="A9" s="189" t="s">
        <v>630</v>
      </c>
      <c r="B9" s="189" t="s">
        <v>100</v>
      </c>
      <c r="C9" s="41">
        <v>20</v>
      </c>
      <c r="D9" s="41">
        <v>1</v>
      </c>
      <c r="E9" s="41"/>
      <c r="F9" s="41">
        <v>19</v>
      </c>
      <c r="G9" s="41">
        <v>5</v>
      </c>
      <c r="H9" s="41">
        <v>1</v>
      </c>
      <c r="I9" s="41"/>
      <c r="J9" s="41"/>
      <c r="K9" s="41"/>
      <c r="L9" s="41">
        <v>2</v>
      </c>
      <c r="M9" s="41"/>
      <c r="N9" s="41">
        <v>14</v>
      </c>
      <c r="O9" s="41">
        <v>3</v>
      </c>
      <c r="P9" s="41"/>
      <c r="Q9" s="41"/>
    </row>
    <row r="10" spans="1:17">
      <c r="A10" s="189" t="s">
        <v>447</v>
      </c>
      <c r="B10" s="189" t="s">
        <v>99</v>
      </c>
      <c r="C10" s="41">
        <v>23</v>
      </c>
      <c r="D10" s="41">
        <v>3</v>
      </c>
      <c r="E10" s="41"/>
      <c r="F10" s="41">
        <v>20</v>
      </c>
      <c r="G10" s="41">
        <v>15</v>
      </c>
      <c r="H10" s="41">
        <v>3</v>
      </c>
      <c r="I10" s="41"/>
      <c r="J10" s="41"/>
      <c r="K10" s="41"/>
      <c r="L10" s="41"/>
      <c r="M10" s="41"/>
      <c r="N10" s="41">
        <v>15</v>
      </c>
      <c r="O10" s="41">
        <v>5</v>
      </c>
      <c r="P10" s="41"/>
      <c r="Q10" s="41"/>
    </row>
    <row r="11" spans="1:17">
      <c r="A11" s="189" t="s">
        <v>471</v>
      </c>
      <c r="B11" s="268" t="s">
        <v>99</v>
      </c>
      <c r="C11" s="41">
        <v>20</v>
      </c>
      <c r="D11" s="41">
        <v>2</v>
      </c>
      <c r="E11" s="41"/>
      <c r="F11" s="41">
        <v>18</v>
      </c>
      <c r="G11" s="41">
        <v>5</v>
      </c>
      <c r="H11" s="41">
        <v>1</v>
      </c>
      <c r="I11" s="41"/>
      <c r="J11" s="41"/>
      <c r="K11" s="41"/>
      <c r="L11" s="41">
        <v>5</v>
      </c>
      <c r="M11" s="41">
        <v>1</v>
      </c>
      <c r="N11" s="41">
        <v>14</v>
      </c>
      <c r="O11" s="41">
        <v>3</v>
      </c>
      <c r="P11" s="41"/>
      <c r="Q11" s="41"/>
    </row>
    <row r="12" spans="1:17">
      <c r="A12" s="200" t="s">
        <v>576</v>
      </c>
      <c r="B12" s="200" t="s">
        <v>99</v>
      </c>
      <c r="C12" s="41">
        <v>1</v>
      </c>
      <c r="D12" s="41"/>
      <c r="E12" s="41"/>
      <c r="F12" s="41">
        <v>1</v>
      </c>
      <c r="G12" s="41"/>
      <c r="H12" s="41"/>
      <c r="I12" s="41"/>
      <c r="J12" s="41"/>
      <c r="K12" s="41"/>
      <c r="L12" s="41"/>
      <c r="M12" s="41"/>
      <c r="N12" s="41">
        <v>1</v>
      </c>
      <c r="O12" s="41"/>
      <c r="P12" s="41"/>
      <c r="Q12" s="41"/>
    </row>
    <row r="13" spans="1:17">
      <c r="A13" s="189" t="s">
        <v>799</v>
      </c>
      <c r="B13" s="189" t="s">
        <v>99</v>
      </c>
      <c r="C13" s="41">
        <v>15</v>
      </c>
      <c r="D13" s="41"/>
      <c r="E13" s="41"/>
      <c r="F13" s="41">
        <v>15</v>
      </c>
      <c r="G13" s="41"/>
      <c r="H13" s="41"/>
      <c r="I13" s="41"/>
      <c r="J13" s="41"/>
      <c r="K13" s="41"/>
      <c r="L13" s="41"/>
      <c r="M13" s="41"/>
      <c r="N13" s="41">
        <v>9</v>
      </c>
      <c r="O13" s="41">
        <v>4</v>
      </c>
      <c r="P13" s="41"/>
      <c r="Q13" s="41"/>
    </row>
    <row r="14" spans="1:17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>
      <c r="A15" s="189" t="s">
        <v>896</v>
      </c>
      <c r="B15" s="268" t="s">
        <v>99</v>
      </c>
      <c r="C15" s="41">
        <v>4</v>
      </c>
      <c r="D15" s="41">
        <v>1</v>
      </c>
      <c r="E15" s="41"/>
      <c r="F15" s="41">
        <v>3</v>
      </c>
      <c r="G15" s="41"/>
      <c r="H15" s="41"/>
      <c r="I15" s="41"/>
      <c r="J15" s="41"/>
      <c r="K15" s="41"/>
      <c r="L15" s="41"/>
      <c r="M15" s="41"/>
      <c r="N15" s="41">
        <v>4</v>
      </c>
      <c r="O15" s="41"/>
      <c r="P15" s="41"/>
      <c r="Q15" s="41"/>
    </row>
    <row r="16" spans="1:17">
      <c r="A16" s="189" t="s">
        <v>571</v>
      </c>
      <c r="B16" s="268" t="s">
        <v>487</v>
      </c>
      <c r="C16" s="41">
        <v>30</v>
      </c>
      <c r="D16" s="41">
        <v>3</v>
      </c>
      <c r="E16" s="41"/>
      <c r="F16" s="41">
        <v>27</v>
      </c>
      <c r="G16" s="41">
        <v>30</v>
      </c>
      <c r="H16" s="41">
        <v>6</v>
      </c>
      <c r="I16" s="41"/>
      <c r="J16" s="41"/>
      <c r="K16" s="41"/>
      <c r="L16" s="41">
        <v>1</v>
      </c>
      <c r="M16" s="41"/>
      <c r="N16" s="306">
        <v>22</v>
      </c>
      <c r="O16" s="41">
        <v>5</v>
      </c>
      <c r="P16" s="41" t="s">
        <v>915</v>
      </c>
      <c r="Q16" s="41"/>
    </row>
    <row r="17" spans="1:17">
      <c r="A17" s="189" t="s">
        <v>451</v>
      </c>
      <c r="B17" s="268" t="s">
        <v>487</v>
      </c>
      <c r="C17" s="41">
        <v>17</v>
      </c>
      <c r="D17" s="41">
        <v>1</v>
      </c>
      <c r="E17" s="41"/>
      <c r="F17" s="41">
        <v>16</v>
      </c>
      <c r="G17" s="41"/>
      <c r="H17" s="41"/>
      <c r="I17" s="41"/>
      <c r="J17" s="41"/>
      <c r="K17" s="41"/>
      <c r="L17" s="41"/>
      <c r="M17" s="41"/>
      <c r="N17" s="41">
        <v>12</v>
      </c>
      <c r="O17" s="41">
        <v>2</v>
      </c>
      <c r="P17" s="41"/>
      <c r="Q17" s="41"/>
    </row>
    <row r="18" spans="1:17">
      <c r="A18" s="189" t="s">
        <v>720</v>
      </c>
      <c r="B18" s="268" t="s">
        <v>487</v>
      </c>
      <c r="C18" s="41">
        <v>22</v>
      </c>
      <c r="D18" s="41">
        <v>2</v>
      </c>
      <c r="E18" s="41"/>
      <c r="F18" s="41">
        <v>20</v>
      </c>
      <c r="G18" s="41"/>
      <c r="H18" s="41"/>
      <c r="I18" s="41"/>
      <c r="J18" s="41"/>
      <c r="K18" s="41"/>
      <c r="L18" s="41">
        <v>3</v>
      </c>
      <c r="M18" s="41"/>
      <c r="N18" s="41">
        <v>15</v>
      </c>
      <c r="O18" s="41">
        <v>5</v>
      </c>
      <c r="P18" s="41"/>
      <c r="Q18" s="41"/>
    </row>
    <row r="19" spans="1:17">
      <c r="A19" s="225" t="s">
        <v>907</v>
      </c>
      <c r="B19" s="225" t="s">
        <v>487</v>
      </c>
      <c r="C19" s="41">
        <v>1</v>
      </c>
      <c r="D19" s="41"/>
      <c r="E19" s="41"/>
      <c r="F19" s="41">
        <v>1</v>
      </c>
      <c r="G19" s="41"/>
      <c r="H19" s="41"/>
      <c r="I19" s="41"/>
      <c r="J19" s="41"/>
      <c r="K19" s="41"/>
      <c r="L19" s="41"/>
      <c r="M19" s="41"/>
      <c r="N19" s="41">
        <v>1</v>
      </c>
      <c r="O19" s="41"/>
      <c r="P19" s="41"/>
      <c r="Q19" s="41"/>
    </row>
    <row r="20" spans="1:17">
      <c r="A20" s="189" t="s">
        <v>472</v>
      </c>
      <c r="B20" s="268" t="s">
        <v>488</v>
      </c>
      <c r="C20" s="41">
        <v>16</v>
      </c>
      <c r="D20" s="41">
        <v>1</v>
      </c>
      <c r="E20" s="41"/>
      <c r="F20" s="41">
        <v>15</v>
      </c>
      <c r="G20" s="41"/>
      <c r="H20" s="41"/>
      <c r="I20" s="41"/>
      <c r="J20" s="41"/>
      <c r="K20" s="41"/>
      <c r="L20" s="41">
        <v>1</v>
      </c>
      <c r="M20" s="41"/>
      <c r="N20" s="41">
        <v>12</v>
      </c>
      <c r="O20" s="41">
        <v>3</v>
      </c>
      <c r="P20" s="41"/>
      <c r="Q20" s="41"/>
    </row>
    <row r="21" spans="1:17">
      <c r="A21" s="189" t="s">
        <v>449</v>
      </c>
      <c r="B21" s="268" t="s">
        <v>488</v>
      </c>
      <c r="C21" s="41">
        <v>17</v>
      </c>
      <c r="D21" s="41">
        <v>3</v>
      </c>
      <c r="E21" s="41"/>
      <c r="F21" s="41">
        <v>14</v>
      </c>
      <c r="G21" s="41"/>
      <c r="H21" s="41"/>
      <c r="I21" s="41"/>
      <c r="J21" s="41"/>
      <c r="K21" s="41"/>
      <c r="L21" s="41"/>
      <c r="M21" s="41"/>
      <c r="N21" s="41">
        <v>11</v>
      </c>
      <c r="O21" s="41">
        <v>5</v>
      </c>
      <c r="P21" s="41"/>
      <c r="Q21" s="41"/>
    </row>
    <row r="22" spans="1:17">
      <c r="A22" s="189" t="s">
        <v>800</v>
      </c>
      <c r="B22" s="268" t="s">
        <v>488</v>
      </c>
      <c r="C22" s="41">
        <v>18</v>
      </c>
      <c r="D22" s="41">
        <v>2</v>
      </c>
      <c r="E22" s="41"/>
      <c r="F22" s="41">
        <v>16</v>
      </c>
      <c r="G22" s="41"/>
      <c r="H22" s="41"/>
      <c r="I22" s="41"/>
      <c r="J22" s="41"/>
      <c r="K22" s="41"/>
      <c r="L22" s="41"/>
      <c r="M22" s="41"/>
      <c r="N22" s="41">
        <v>12</v>
      </c>
      <c r="O22" s="306">
        <v>6</v>
      </c>
      <c r="P22" s="41"/>
      <c r="Q22" s="41"/>
    </row>
    <row r="23" spans="1:17">
      <c r="A23" s="225" t="s">
        <v>902</v>
      </c>
      <c r="B23" s="225" t="s">
        <v>481</v>
      </c>
      <c r="C23" s="41">
        <v>1</v>
      </c>
      <c r="D23" s="41"/>
      <c r="E23" s="41"/>
      <c r="F23" s="41">
        <v>1</v>
      </c>
      <c r="G23" s="41"/>
      <c r="H23" s="41"/>
      <c r="I23" s="41"/>
      <c r="J23" s="41"/>
      <c r="K23" s="41"/>
      <c r="L23" s="41"/>
      <c r="M23" s="41"/>
      <c r="N23" s="41">
        <v>1</v>
      </c>
      <c r="O23" s="41"/>
      <c r="P23" s="41"/>
      <c r="Q23" s="41"/>
    </row>
    <row r="24" spans="1:17">
      <c r="A24" s="225" t="s">
        <v>897</v>
      </c>
      <c r="B24" s="225" t="s">
        <v>481</v>
      </c>
      <c r="C24" s="41">
        <v>1</v>
      </c>
      <c r="D24" s="41"/>
      <c r="E24" s="41"/>
      <c r="F24" s="41">
        <v>1</v>
      </c>
      <c r="G24" s="41"/>
      <c r="H24" s="41"/>
      <c r="I24" s="41"/>
      <c r="J24" s="41"/>
      <c r="K24" s="41"/>
      <c r="L24" s="41"/>
      <c r="M24" s="41"/>
      <c r="N24" s="41">
        <v>1</v>
      </c>
      <c r="O24" s="41"/>
      <c r="P24" s="41"/>
      <c r="Q24" s="41"/>
    </row>
    <row r="25" spans="1:17">
      <c r="A25" s="225" t="s">
        <v>903</v>
      </c>
      <c r="B25" s="225" t="s">
        <v>481</v>
      </c>
      <c r="C25" s="41">
        <v>2</v>
      </c>
      <c r="D25" s="41"/>
      <c r="E25" s="41"/>
      <c r="F25" s="41">
        <v>2</v>
      </c>
      <c r="G25" s="41"/>
      <c r="H25" s="41"/>
      <c r="I25" s="41"/>
      <c r="J25" s="41"/>
      <c r="K25" s="41"/>
      <c r="L25" s="41"/>
      <c r="M25" s="41"/>
      <c r="N25" s="41">
        <v>2</v>
      </c>
      <c r="O25" s="41"/>
      <c r="P25" s="41"/>
      <c r="Q25" s="41"/>
    </row>
    <row r="26" spans="1:17">
      <c r="A26" s="225" t="s">
        <v>870</v>
      </c>
      <c r="B26" s="225" t="s">
        <v>481</v>
      </c>
      <c r="C26" s="41">
        <v>1</v>
      </c>
      <c r="D26" s="41"/>
      <c r="E26" s="41"/>
      <c r="F26" s="41">
        <v>1</v>
      </c>
      <c r="G26" s="41"/>
      <c r="H26" s="41"/>
      <c r="I26" s="41"/>
      <c r="J26" s="41"/>
      <c r="K26" s="41"/>
      <c r="L26" s="41"/>
      <c r="M26" s="41"/>
      <c r="N26" s="41"/>
      <c r="O26" s="41">
        <v>1</v>
      </c>
      <c r="P26" s="41"/>
      <c r="Q26" s="41"/>
    </row>
    <row r="27" spans="1:17">
      <c r="A27" s="225" t="s">
        <v>667</v>
      </c>
      <c r="B27" s="225" t="s">
        <v>481</v>
      </c>
      <c r="C27" s="41">
        <v>2</v>
      </c>
      <c r="D27" s="41"/>
      <c r="E27" s="41"/>
      <c r="F27" s="41">
        <v>2</v>
      </c>
      <c r="G27" s="41"/>
      <c r="H27" s="41"/>
      <c r="I27" s="41"/>
      <c r="J27" s="41"/>
      <c r="K27" s="41"/>
      <c r="L27" s="41"/>
      <c r="M27" s="41"/>
      <c r="N27" s="41">
        <v>2</v>
      </c>
      <c r="O27" s="41"/>
      <c r="P27" s="41"/>
      <c r="Q27" s="41"/>
    </row>
    <row r="28" spans="1:17">
      <c r="A28" s="189" t="s">
        <v>588</v>
      </c>
      <c r="B28" s="268" t="s">
        <v>481</v>
      </c>
      <c r="C28" s="41">
        <v>18</v>
      </c>
      <c r="D28" s="41">
        <v>2</v>
      </c>
      <c r="E28" s="41"/>
      <c r="F28" s="41">
        <v>16</v>
      </c>
      <c r="G28" s="41">
        <v>10</v>
      </c>
      <c r="H28" s="41">
        <v>2</v>
      </c>
      <c r="I28" s="41"/>
      <c r="J28" s="41"/>
      <c r="K28" s="41"/>
      <c r="L28" s="41"/>
      <c r="M28" s="41"/>
      <c r="N28" s="41">
        <v>12</v>
      </c>
      <c r="O28" s="41">
        <v>3</v>
      </c>
      <c r="P28" s="41"/>
      <c r="Q28" s="41"/>
    </row>
    <row r="29" spans="1:17">
      <c r="A29" s="189" t="s">
        <v>801</v>
      </c>
      <c r="B29" s="268" t="s">
        <v>481</v>
      </c>
      <c r="C29" s="41">
        <v>22</v>
      </c>
      <c r="D29" s="41">
        <v>2</v>
      </c>
      <c r="E29" s="41"/>
      <c r="F29" s="41">
        <v>20</v>
      </c>
      <c r="G29" s="41">
        <v>15</v>
      </c>
      <c r="H29" s="41">
        <v>3</v>
      </c>
      <c r="I29" s="41"/>
      <c r="J29" s="41"/>
      <c r="K29" s="41"/>
      <c r="L29" s="41">
        <v>1</v>
      </c>
      <c r="M29" s="41"/>
      <c r="N29" s="41">
        <v>14</v>
      </c>
      <c r="O29" s="41">
        <v>5</v>
      </c>
      <c r="P29" s="41"/>
      <c r="Q29" s="41"/>
    </row>
    <row r="30" spans="1:17">
      <c r="A30" s="271" t="s">
        <v>805</v>
      </c>
      <c r="B30" s="225" t="s">
        <v>481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>
      <c r="A31" s="200" t="s">
        <v>802</v>
      </c>
      <c r="B31" s="200" t="s">
        <v>481</v>
      </c>
      <c r="C31" s="42">
        <v>4</v>
      </c>
      <c r="D31" s="41"/>
      <c r="E31" s="41"/>
      <c r="F31" s="41">
        <v>4</v>
      </c>
      <c r="G31" s="41"/>
      <c r="H31" s="41"/>
      <c r="I31" s="41"/>
      <c r="J31" s="41"/>
      <c r="K31" s="41"/>
      <c r="L31" s="41"/>
      <c r="M31" s="41"/>
      <c r="N31" s="41">
        <v>1</v>
      </c>
      <c r="O31" s="41"/>
      <c r="P31" s="41"/>
      <c r="Q31" s="41"/>
    </row>
    <row r="32" spans="1:17">
      <c r="A32" s="219" t="s">
        <v>636</v>
      </c>
      <c r="B32" s="268" t="s">
        <v>481</v>
      </c>
      <c r="C32" s="41">
        <v>19</v>
      </c>
      <c r="D32" s="41">
        <v>2</v>
      </c>
      <c r="E32" s="41"/>
      <c r="F32" s="41">
        <v>17</v>
      </c>
      <c r="G32" s="41">
        <v>15</v>
      </c>
      <c r="H32" s="41">
        <v>3</v>
      </c>
      <c r="I32" s="41"/>
      <c r="J32" s="41"/>
      <c r="K32" s="41"/>
      <c r="L32" s="41">
        <v>1</v>
      </c>
      <c r="M32" s="41"/>
      <c r="N32" s="41">
        <v>13</v>
      </c>
      <c r="O32" s="41">
        <v>5</v>
      </c>
      <c r="P32" s="41"/>
      <c r="Q32" s="41"/>
    </row>
    <row r="33" spans="1:17">
      <c r="A33" s="189" t="s">
        <v>474</v>
      </c>
      <c r="B33" s="268" t="s">
        <v>481</v>
      </c>
      <c r="C33" s="41">
        <v>10</v>
      </c>
      <c r="D33" s="41"/>
      <c r="E33" s="41"/>
      <c r="F33" s="41">
        <v>10</v>
      </c>
      <c r="G33" s="41"/>
      <c r="H33" s="41"/>
      <c r="I33" s="41"/>
      <c r="J33" s="41"/>
      <c r="K33" s="41"/>
      <c r="L33" s="41"/>
      <c r="M33" s="41"/>
      <c r="N33" s="41">
        <v>7</v>
      </c>
      <c r="O33" s="41">
        <v>1</v>
      </c>
      <c r="P33" s="41"/>
      <c r="Q33" s="41"/>
    </row>
    <row r="34" spans="1:17">
      <c r="A34" s="225" t="s">
        <v>891</v>
      </c>
      <c r="B34" s="225" t="s">
        <v>481</v>
      </c>
      <c r="C34" s="41">
        <v>1</v>
      </c>
      <c r="D34" s="41"/>
      <c r="E34" s="41"/>
      <c r="F34" s="41">
        <v>1</v>
      </c>
      <c r="G34" s="41"/>
      <c r="H34" s="41"/>
      <c r="I34" s="41"/>
      <c r="J34" s="41"/>
      <c r="K34" s="41"/>
      <c r="L34" s="41"/>
      <c r="M34" s="41"/>
      <c r="N34" s="41">
        <v>1</v>
      </c>
      <c r="O34" s="41"/>
      <c r="P34" s="41"/>
      <c r="Q34" s="41"/>
    </row>
    <row r="35" spans="1:17">
      <c r="A35" s="225" t="s">
        <v>632</v>
      </c>
      <c r="B35" s="225" t="s">
        <v>481</v>
      </c>
      <c r="C35" s="41">
        <v>1</v>
      </c>
      <c r="D35" s="41"/>
      <c r="E35" s="41"/>
      <c r="F35" s="41">
        <v>1</v>
      </c>
      <c r="G35" s="41"/>
      <c r="H35" s="41"/>
      <c r="I35" s="41"/>
      <c r="J35" s="41"/>
      <c r="K35" s="41"/>
      <c r="L35" s="41"/>
      <c r="M35" s="41"/>
      <c r="N35" s="41">
        <v>1</v>
      </c>
      <c r="O35" s="41"/>
      <c r="P35" s="41"/>
      <c r="Q35" s="41"/>
    </row>
    <row r="36" spans="1:17">
      <c r="A36" s="189" t="s">
        <v>455</v>
      </c>
      <c r="B36" s="268" t="s">
        <v>489</v>
      </c>
      <c r="C36" s="41">
        <v>13</v>
      </c>
      <c r="D36" s="41">
        <v>1</v>
      </c>
      <c r="E36" s="41"/>
      <c r="F36" s="41">
        <v>12</v>
      </c>
      <c r="G36" s="41">
        <v>25</v>
      </c>
      <c r="H36" s="41">
        <v>5</v>
      </c>
      <c r="I36" s="41"/>
      <c r="J36" s="41"/>
      <c r="K36" s="41"/>
      <c r="L36" s="41"/>
      <c r="M36" s="41"/>
      <c r="N36" s="41">
        <v>10</v>
      </c>
      <c r="O36" s="41">
        <v>3</v>
      </c>
      <c r="P36" s="41"/>
      <c r="Q36" s="41"/>
    </row>
    <row r="37" spans="1:17">
      <c r="A37" s="2" t="s">
        <v>803</v>
      </c>
      <c r="B37" s="102" t="s">
        <v>97</v>
      </c>
      <c r="C37" s="41">
        <v>17</v>
      </c>
      <c r="D37" s="41"/>
      <c r="E37" s="41"/>
      <c r="F37" s="41">
        <v>17</v>
      </c>
      <c r="G37" s="41"/>
      <c r="H37" s="41"/>
      <c r="I37" s="41"/>
      <c r="J37" s="41"/>
      <c r="K37" s="41"/>
      <c r="L37" s="41"/>
      <c r="M37" s="41"/>
      <c r="N37" s="41">
        <v>10</v>
      </c>
      <c r="O37" s="41">
        <v>4</v>
      </c>
      <c r="P37" s="41"/>
      <c r="Q37" s="41"/>
    </row>
    <row r="38" spans="1:17">
      <c r="A38" s="189" t="s">
        <v>459</v>
      </c>
      <c r="B38" s="268" t="s">
        <v>97</v>
      </c>
      <c r="C38" s="41">
        <v>30</v>
      </c>
      <c r="D38" s="41">
        <v>2</v>
      </c>
      <c r="E38" s="41"/>
      <c r="F38" s="41">
        <v>28</v>
      </c>
      <c r="G38" s="41">
        <v>27</v>
      </c>
      <c r="H38" s="41">
        <v>2</v>
      </c>
      <c r="I38" s="41">
        <v>4</v>
      </c>
      <c r="J38" s="41">
        <v>3</v>
      </c>
      <c r="K38" s="41"/>
      <c r="L38" s="41"/>
      <c r="M38" s="41"/>
      <c r="N38" s="41">
        <v>21</v>
      </c>
      <c r="O38" s="306">
        <v>6</v>
      </c>
      <c r="P38" s="41"/>
      <c r="Q38" s="41"/>
    </row>
    <row r="39" spans="1:17">
      <c r="A39" s="200" t="s">
        <v>752</v>
      </c>
      <c r="B39" s="225" t="s">
        <v>97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200" t="s">
        <v>640</v>
      </c>
      <c r="B40" s="225" t="s">
        <v>97</v>
      </c>
      <c r="C40" s="41">
        <v>1</v>
      </c>
      <c r="D40" s="41"/>
      <c r="E40" s="41"/>
      <c r="F40" s="41">
        <v>1</v>
      </c>
      <c r="G40" s="41"/>
      <c r="H40" s="41"/>
      <c r="I40" s="41"/>
      <c r="J40" s="41"/>
      <c r="K40" s="41"/>
      <c r="L40" s="41"/>
      <c r="M40" s="41"/>
      <c r="N40" s="41">
        <v>1</v>
      </c>
      <c r="O40" s="41"/>
      <c r="P40" s="41"/>
      <c r="Q40" s="41"/>
    </row>
    <row r="41" spans="1:17">
      <c r="A41" s="189" t="s">
        <v>531</v>
      </c>
      <c r="B41" s="268" t="s">
        <v>97</v>
      </c>
      <c r="C41" s="41">
        <v>19</v>
      </c>
      <c r="D41" s="41">
        <v>3</v>
      </c>
      <c r="E41" s="41"/>
      <c r="F41" s="41">
        <v>16</v>
      </c>
      <c r="G41" s="41">
        <v>2</v>
      </c>
      <c r="H41" s="41"/>
      <c r="I41" s="41">
        <v>1</v>
      </c>
      <c r="J41" s="41"/>
      <c r="K41" s="41"/>
      <c r="L41" s="41">
        <v>1</v>
      </c>
      <c r="M41" s="41"/>
      <c r="N41" s="41">
        <v>14</v>
      </c>
      <c r="O41" s="41">
        <v>5</v>
      </c>
      <c r="P41" s="41"/>
      <c r="Q41" s="41"/>
    </row>
    <row r="42" spans="1:17">
      <c r="A42" s="225" t="s">
        <v>641</v>
      </c>
      <c r="B42" s="225" t="s">
        <v>103</v>
      </c>
      <c r="C42" s="41">
        <v>1</v>
      </c>
      <c r="D42" s="41"/>
      <c r="E42" s="41"/>
      <c r="F42" s="41">
        <v>1</v>
      </c>
      <c r="G42" s="41"/>
      <c r="H42" s="41"/>
      <c r="I42" s="41"/>
      <c r="J42" s="41"/>
      <c r="K42" s="41"/>
      <c r="L42" s="41"/>
      <c r="M42" s="41"/>
      <c r="N42" s="41">
        <v>1</v>
      </c>
      <c r="O42" s="41"/>
      <c r="P42" s="41"/>
      <c r="Q42" s="41"/>
    </row>
    <row r="43" spans="1:17">
      <c r="A43" s="189" t="s">
        <v>804</v>
      </c>
      <c r="B43" s="268" t="s">
        <v>103</v>
      </c>
      <c r="C43" s="41">
        <v>12</v>
      </c>
      <c r="D43" s="41">
        <v>1</v>
      </c>
      <c r="E43" s="41"/>
      <c r="F43" s="41">
        <v>11</v>
      </c>
      <c r="G43" s="41">
        <v>4</v>
      </c>
      <c r="H43" s="41"/>
      <c r="I43" s="41">
        <v>2</v>
      </c>
      <c r="J43" s="41"/>
      <c r="K43" s="41"/>
      <c r="L43" s="41">
        <v>1</v>
      </c>
      <c r="M43" s="41"/>
      <c r="N43" s="41">
        <v>9</v>
      </c>
      <c r="O43" s="41">
        <v>3</v>
      </c>
      <c r="P43" s="41"/>
      <c r="Q43" s="41"/>
    </row>
    <row r="44" spans="1:17">
      <c r="A44" s="189" t="s">
        <v>638</v>
      </c>
      <c r="B44" s="268" t="s">
        <v>103</v>
      </c>
      <c r="C44" s="41">
        <v>22</v>
      </c>
      <c r="D44" s="41">
        <v>3</v>
      </c>
      <c r="E44" s="41"/>
      <c r="F44" s="41">
        <v>19</v>
      </c>
      <c r="G44" s="41">
        <v>117</v>
      </c>
      <c r="H44" s="41">
        <v>1</v>
      </c>
      <c r="I44" s="41">
        <v>20</v>
      </c>
      <c r="J44" s="41">
        <v>22</v>
      </c>
      <c r="K44" s="41">
        <v>2</v>
      </c>
      <c r="L44" s="41"/>
      <c r="M44" s="41"/>
      <c r="N44" s="41">
        <v>14</v>
      </c>
      <c r="O44" s="306">
        <v>6</v>
      </c>
      <c r="P44" s="41" t="s">
        <v>849</v>
      </c>
      <c r="Q44" s="41"/>
    </row>
    <row r="45" spans="1:17">
      <c r="A45" s="225" t="s">
        <v>906</v>
      </c>
      <c r="B45" s="225" t="s">
        <v>103</v>
      </c>
      <c r="C45" s="41">
        <v>1</v>
      </c>
      <c r="D45" s="41"/>
      <c r="E45" s="41"/>
      <c r="F45" s="41">
        <v>1</v>
      </c>
      <c r="G45" s="41"/>
      <c r="H45" s="41"/>
      <c r="I45" s="41"/>
      <c r="J45" s="41"/>
      <c r="K45" s="41"/>
      <c r="L45" s="41"/>
      <c r="M45" s="41"/>
      <c r="N45" s="41">
        <v>1</v>
      </c>
      <c r="O45" s="41"/>
      <c r="P45" s="41"/>
      <c r="Q45" s="41"/>
    </row>
    <row r="46" spans="1:17">
      <c r="A46" s="189" t="s">
        <v>476</v>
      </c>
      <c r="B46" s="268" t="s">
        <v>103</v>
      </c>
      <c r="C46" s="41">
        <v>19</v>
      </c>
      <c r="D46" s="41">
        <v>3</v>
      </c>
      <c r="E46" s="41"/>
      <c r="F46" s="41">
        <v>16</v>
      </c>
      <c r="G46" s="41">
        <v>29</v>
      </c>
      <c r="H46" s="41">
        <v>2</v>
      </c>
      <c r="I46" s="41">
        <v>7</v>
      </c>
      <c r="J46" s="41">
        <v>3</v>
      </c>
      <c r="K46" s="41"/>
      <c r="L46" s="41"/>
      <c r="M46" s="41"/>
      <c r="N46" s="41">
        <v>15</v>
      </c>
      <c r="O46" s="41">
        <v>4</v>
      </c>
      <c r="P46" s="41" t="s">
        <v>918</v>
      </c>
      <c r="Q46" s="41"/>
    </row>
    <row r="47" spans="1:17">
      <c r="A47" s="189" t="s">
        <v>806</v>
      </c>
      <c r="B47" s="189" t="s">
        <v>98</v>
      </c>
      <c r="C47" s="41">
        <v>3</v>
      </c>
      <c r="D47" s="41"/>
      <c r="E47" s="41"/>
      <c r="F47" s="41">
        <v>3</v>
      </c>
      <c r="G47" s="41"/>
      <c r="H47" s="41"/>
      <c r="I47" s="41"/>
      <c r="J47" s="41"/>
      <c r="K47" s="41"/>
      <c r="L47" s="41"/>
      <c r="M47" s="41"/>
      <c r="N47" s="41">
        <v>2</v>
      </c>
      <c r="O47" s="41">
        <v>1</v>
      </c>
      <c r="P47" s="41"/>
      <c r="Q47" s="41"/>
    </row>
    <row r="48" spans="1:17">
      <c r="A48" s="189" t="s">
        <v>645</v>
      </c>
      <c r="B48" s="268" t="s">
        <v>98</v>
      </c>
      <c r="C48" s="41">
        <v>16</v>
      </c>
      <c r="D48" s="41"/>
      <c r="E48" s="41"/>
      <c r="F48" s="41">
        <v>16</v>
      </c>
      <c r="G48" s="41">
        <v>20</v>
      </c>
      <c r="H48" s="41">
        <v>4</v>
      </c>
      <c r="I48" s="41"/>
      <c r="J48" s="41"/>
      <c r="K48" s="41"/>
      <c r="L48" s="41"/>
      <c r="M48" s="41"/>
      <c r="N48" s="41">
        <v>12</v>
      </c>
      <c r="O48" s="41">
        <v>4</v>
      </c>
      <c r="P48" s="41"/>
      <c r="Q48" s="41"/>
    </row>
    <row r="49" spans="1:17">
      <c r="A49" s="189" t="s">
        <v>478</v>
      </c>
      <c r="B49" s="268" t="s">
        <v>98</v>
      </c>
      <c r="C49" s="41">
        <v>18</v>
      </c>
      <c r="D49" s="41">
        <v>3</v>
      </c>
      <c r="E49" s="41"/>
      <c r="F49" s="41">
        <v>15</v>
      </c>
      <c r="G49" s="41">
        <v>5</v>
      </c>
      <c r="H49" s="41">
        <v>1</v>
      </c>
      <c r="I49" s="41"/>
      <c r="J49" s="41"/>
      <c r="K49" s="41"/>
      <c r="L49" s="41">
        <v>1</v>
      </c>
      <c r="M49" s="41"/>
      <c r="N49" s="41">
        <v>14</v>
      </c>
      <c r="O49" s="41">
        <v>1</v>
      </c>
      <c r="P49" s="41"/>
      <c r="Q49" s="41"/>
    </row>
    <row r="50" spans="1:17">
      <c r="A50" s="189" t="s">
        <v>626</v>
      </c>
      <c r="B50" s="268" t="s">
        <v>643</v>
      </c>
      <c r="C50" s="41">
        <v>25</v>
      </c>
      <c r="D50" s="41">
        <v>3</v>
      </c>
      <c r="E50" s="41"/>
      <c r="F50" s="41">
        <v>22</v>
      </c>
      <c r="G50" s="41">
        <v>15</v>
      </c>
      <c r="H50" s="41">
        <v>3</v>
      </c>
      <c r="I50" s="41"/>
      <c r="J50" s="41"/>
      <c r="K50" s="41"/>
      <c r="L50" s="41">
        <v>1</v>
      </c>
      <c r="M50" s="41"/>
      <c r="N50" s="41">
        <v>19</v>
      </c>
      <c r="O50" s="41">
        <v>3</v>
      </c>
      <c r="P50" s="41"/>
      <c r="Q50" s="41"/>
    </row>
    <row r="51" spans="1:17">
      <c r="A51" s="189" t="s">
        <v>644</v>
      </c>
      <c r="B51" s="268" t="s">
        <v>98</v>
      </c>
      <c r="C51" s="41">
        <v>24</v>
      </c>
      <c r="D51" s="41">
        <v>2</v>
      </c>
      <c r="E51" s="41"/>
      <c r="F51" s="41">
        <v>22</v>
      </c>
      <c r="G51" s="41"/>
      <c r="H51" s="41"/>
      <c r="I51" s="41"/>
      <c r="J51" s="41"/>
      <c r="K51" s="41"/>
      <c r="L51" s="41">
        <v>1</v>
      </c>
      <c r="M51" s="41"/>
      <c r="N51" s="41">
        <v>17</v>
      </c>
      <c r="O51" s="41">
        <v>4</v>
      </c>
      <c r="P51" s="41"/>
      <c r="Q51" s="41"/>
    </row>
    <row r="52" spans="1:17">
      <c r="A52" s="189" t="s">
        <v>463</v>
      </c>
      <c r="B52" s="268" t="s">
        <v>98</v>
      </c>
      <c r="C52" s="41">
        <v>18</v>
      </c>
      <c r="D52" s="41">
        <v>2</v>
      </c>
      <c r="E52" s="41"/>
      <c r="F52" s="41">
        <v>16</v>
      </c>
      <c r="G52" s="41"/>
      <c r="H52" s="41"/>
      <c r="I52" s="41"/>
      <c r="J52" s="41"/>
      <c r="K52" s="41"/>
      <c r="L52" s="41">
        <v>1</v>
      </c>
      <c r="M52" s="41"/>
      <c r="N52" s="41">
        <v>14</v>
      </c>
      <c r="O52" s="41">
        <v>2</v>
      </c>
      <c r="P52" s="41"/>
      <c r="Q52" s="41"/>
    </row>
    <row r="53" spans="1:17">
      <c r="A53" s="200" t="s">
        <v>860</v>
      </c>
      <c r="B53" s="200" t="s">
        <v>106</v>
      </c>
      <c r="C53" s="41">
        <v>2</v>
      </c>
      <c r="D53" s="41"/>
      <c r="E53" s="41"/>
      <c r="F53" s="41">
        <v>2</v>
      </c>
      <c r="G53" s="41"/>
      <c r="H53" s="41"/>
      <c r="I53" s="41"/>
      <c r="J53" s="41"/>
      <c r="K53" s="41"/>
      <c r="L53" s="41"/>
      <c r="M53" s="41"/>
      <c r="N53" s="41">
        <v>2</v>
      </c>
      <c r="O53" s="41"/>
      <c r="P53" s="41"/>
      <c r="Q53" s="41"/>
    </row>
    <row r="54" spans="1:17">
      <c r="A54" s="189" t="s">
        <v>464</v>
      </c>
      <c r="B54" s="268" t="s">
        <v>106</v>
      </c>
      <c r="C54" s="41">
        <v>8</v>
      </c>
      <c r="D54" s="41">
        <v>1</v>
      </c>
      <c r="E54" s="41"/>
      <c r="F54" s="41">
        <v>7</v>
      </c>
      <c r="G54" s="41"/>
      <c r="H54" s="41"/>
      <c r="I54" s="41"/>
      <c r="J54" s="41"/>
      <c r="K54" s="41"/>
      <c r="L54" s="41"/>
      <c r="M54" s="41"/>
      <c r="N54" s="41">
        <v>7</v>
      </c>
      <c r="O54" s="41">
        <v>1</v>
      </c>
      <c r="P54" s="41"/>
      <c r="Q54" s="41"/>
    </row>
    <row r="55" spans="1:17">
      <c r="A55" s="200" t="s">
        <v>854</v>
      </c>
      <c r="B55" s="200" t="s">
        <v>106</v>
      </c>
      <c r="C55" s="41">
        <v>1</v>
      </c>
      <c r="D55" s="41"/>
      <c r="E55" s="41"/>
      <c r="F55" s="41">
        <v>1</v>
      </c>
      <c r="G55" s="41"/>
      <c r="H55" s="41"/>
      <c r="I55" s="41"/>
      <c r="J55" s="41"/>
      <c r="K55" s="41"/>
      <c r="L55" s="41"/>
      <c r="M55" s="41"/>
      <c r="N55" s="41"/>
      <c r="O55" s="41">
        <v>1</v>
      </c>
      <c r="P55" s="41"/>
      <c r="Q55" s="41"/>
    </row>
    <row r="56" spans="1:17">
      <c r="A56" s="189" t="s">
        <v>646</v>
      </c>
      <c r="B56" s="268" t="s">
        <v>106</v>
      </c>
      <c r="C56" s="41">
        <v>9</v>
      </c>
      <c r="D56" s="41"/>
      <c r="E56" s="41"/>
      <c r="F56" s="41">
        <v>9</v>
      </c>
      <c r="G56" s="41"/>
      <c r="H56" s="41"/>
      <c r="I56" s="41"/>
      <c r="J56" s="41"/>
      <c r="K56" s="41"/>
      <c r="L56" s="41"/>
      <c r="M56" s="41"/>
      <c r="N56" s="41">
        <v>4</v>
      </c>
      <c r="O56" s="41">
        <v>2</v>
      </c>
      <c r="P56" s="41"/>
      <c r="Q56" s="41"/>
    </row>
    <row r="57" spans="1:17">
      <c r="A57" s="189" t="s">
        <v>809</v>
      </c>
      <c r="B57" s="268" t="s">
        <v>106</v>
      </c>
      <c r="C57" s="41">
        <v>16</v>
      </c>
      <c r="D57" s="41">
        <v>2</v>
      </c>
      <c r="E57" s="41"/>
      <c r="F57" s="41">
        <v>14</v>
      </c>
      <c r="G57" s="41">
        <v>10</v>
      </c>
      <c r="H57" s="41">
        <v>2</v>
      </c>
      <c r="I57" s="41"/>
      <c r="J57" s="41"/>
      <c r="K57" s="41"/>
      <c r="L57" s="41">
        <v>1</v>
      </c>
      <c r="M57" s="41"/>
      <c r="N57" s="41">
        <v>13</v>
      </c>
      <c r="O57" s="41">
        <v>2</v>
      </c>
      <c r="P57" s="41"/>
      <c r="Q57" s="41"/>
    </row>
    <row r="58" spans="1:17">
      <c r="A58" s="200" t="s">
        <v>844</v>
      </c>
      <c r="B58" s="200" t="s">
        <v>106</v>
      </c>
      <c r="C58" s="41">
        <v>1</v>
      </c>
      <c r="D58" s="41"/>
      <c r="E58" s="41"/>
      <c r="F58" s="41">
        <v>1</v>
      </c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189" t="s">
        <v>467</v>
      </c>
      <c r="B59" s="268" t="s">
        <v>106</v>
      </c>
      <c r="C59" s="41">
        <v>15</v>
      </c>
      <c r="D59" s="41">
        <v>1</v>
      </c>
      <c r="E59" s="41"/>
      <c r="F59" s="41">
        <v>14</v>
      </c>
      <c r="G59" s="41">
        <v>25</v>
      </c>
      <c r="H59" s="41">
        <v>5</v>
      </c>
      <c r="I59" s="41"/>
      <c r="J59" s="41"/>
      <c r="K59" s="41"/>
      <c r="L59" s="41"/>
      <c r="M59" s="41"/>
      <c r="N59" s="41">
        <v>9</v>
      </c>
      <c r="O59" s="41">
        <v>3</v>
      </c>
      <c r="P59" s="41"/>
      <c r="Q59" s="41"/>
    </row>
    <row r="60" spans="1:17">
      <c r="A60" s="189" t="s">
        <v>807</v>
      </c>
      <c r="B60" s="268" t="s">
        <v>313</v>
      </c>
      <c r="C60" s="41">
        <v>11</v>
      </c>
      <c r="D60" s="41"/>
      <c r="E60" s="41"/>
      <c r="F60" s="41">
        <v>11</v>
      </c>
      <c r="G60" s="41">
        <v>10</v>
      </c>
      <c r="H60" s="41">
        <v>2</v>
      </c>
      <c r="I60" s="41"/>
      <c r="J60" s="41"/>
      <c r="K60" s="41"/>
      <c r="L60" s="41"/>
      <c r="M60" s="41"/>
      <c r="N60" s="41">
        <v>9</v>
      </c>
      <c r="O60" s="41">
        <v>2</v>
      </c>
      <c r="P60" s="41"/>
      <c r="Q60" s="41"/>
    </row>
    <row r="61" spans="1:17">
      <c r="A61" s="189" t="s">
        <v>648</v>
      </c>
      <c r="B61" s="268" t="s">
        <v>313</v>
      </c>
      <c r="C61" s="41">
        <v>11</v>
      </c>
      <c r="D61" s="41">
        <v>2</v>
      </c>
      <c r="E61" s="41"/>
      <c r="F61" s="41">
        <v>9</v>
      </c>
      <c r="G61" s="41">
        <v>10</v>
      </c>
      <c r="H61" s="41">
        <v>2</v>
      </c>
      <c r="I61" s="41"/>
      <c r="J61" s="41"/>
      <c r="K61" s="41"/>
      <c r="L61" s="41"/>
      <c r="M61" s="41"/>
      <c r="N61" s="41">
        <v>9</v>
      </c>
      <c r="O61" s="41">
        <v>2</v>
      </c>
      <c r="P61" s="41"/>
      <c r="Q61" s="41"/>
    </row>
    <row r="62" spans="1:17">
      <c r="A62"/>
      <c r="B62"/>
    </row>
    <row r="64" spans="1:17">
      <c r="A64" s="200" t="s">
        <v>271</v>
      </c>
    </row>
    <row r="65" spans="1:2">
      <c r="A65"/>
      <c r="B65"/>
    </row>
    <row r="70" spans="1:2" s="42" customFormat="1">
      <c r="A70"/>
      <c r="B70"/>
    </row>
    <row r="71" spans="1:2" s="42" customFormat="1">
      <c r="A71"/>
      <c r="B71"/>
    </row>
    <row r="72" spans="1:2" s="42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18.3984375" style="42" bestFit="1" customWidth="1"/>
    <col min="13" max="13" width="13.8984375" style="42" bestFit="1" customWidth="1"/>
    <col min="14" max="17" width="11" style="42"/>
    <col min="18" max="18" width="15.09765625" style="42" bestFit="1" customWidth="1"/>
    <col min="19" max="24" width="11" style="42"/>
    <col min="25" max="25" width="13.59765625" style="42" bestFit="1" customWidth="1"/>
    <col min="26" max="28" width="11" style="42"/>
    <col min="29" max="29" width="14.5" style="42" bestFit="1" customWidth="1"/>
    <col min="30" max="33" width="11" style="42"/>
  </cols>
  <sheetData>
    <row r="1" spans="1:33" ht="17.399999999999999">
      <c r="A1" s="132"/>
      <c r="B1" s="132"/>
      <c r="C1" s="603" t="s">
        <v>120</v>
      </c>
      <c r="D1" s="635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1"/>
    </row>
    <row r="2" spans="1:33" ht="17.399999999999999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</row>
    <row r="3" spans="1:33">
      <c r="A3" s="189" t="s">
        <v>444</v>
      </c>
      <c r="B3" s="268" t="s">
        <v>92</v>
      </c>
      <c r="C3" s="41" t="s">
        <v>160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94" t="s">
        <v>160</v>
      </c>
      <c r="AB3" s="41"/>
      <c r="AC3" s="41"/>
      <c r="AD3" s="41"/>
      <c r="AE3" s="41"/>
      <c r="AF3" s="41"/>
      <c r="AG3" s="41"/>
    </row>
    <row r="4" spans="1:33">
      <c r="A4" s="189" t="s">
        <v>469</v>
      </c>
      <c r="B4" s="268" t="s">
        <v>92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>
      <c r="A5" s="200" t="s">
        <v>808</v>
      </c>
      <c r="B5" s="200" t="s">
        <v>92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>
      <c r="A6" t="s">
        <v>627</v>
      </c>
      <c r="B6" s="272" t="s">
        <v>92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>
      <c r="A7" t="s">
        <v>628</v>
      </c>
      <c r="B7" s="268" t="s">
        <v>100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>
      <c r="A8" s="189" t="s">
        <v>443</v>
      </c>
      <c r="B8" s="268" t="s">
        <v>100</v>
      </c>
      <c r="C8" s="41" t="s">
        <v>160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>
      <c r="A9" s="269" t="s">
        <v>798</v>
      </c>
      <c r="B9" s="270" t="s">
        <v>100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>
      <c r="A10" s="219" t="s">
        <v>630</v>
      </c>
      <c r="B10" s="268" t="s">
        <v>100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94" t="s">
        <v>160</v>
      </c>
      <c r="AB10" s="41"/>
      <c r="AC10" s="41"/>
      <c r="AD10" s="41"/>
      <c r="AE10" s="41"/>
      <c r="AF10" s="41"/>
      <c r="AG10" s="41"/>
    </row>
    <row r="11" spans="1:33">
      <c r="A11" s="189" t="s">
        <v>447</v>
      </c>
      <c r="B11" s="268" t="s">
        <v>99</v>
      </c>
      <c r="C11" s="41"/>
      <c r="D11" s="41"/>
      <c r="E11" s="41"/>
      <c r="F11" s="41" t="s">
        <v>160</v>
      </c>
      <c r="G11" s="41"/>
      <c r="H11" s="41"/>
      <c r="I11" s="41"/>
      <c r="J11" s="41"/>
      <c r="K11" s="41"/>
      <c r="L11" s="41" t="s">
        <v>160</v>
      </c>
      <c r="M11" s="41"/>
      <c r="N11" s="41"/>
      <c r="O11" s="41"/>
      <c r="P11" s="41"/>
      <c r="Q11" s="41" t="s">
        <v>160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>
      <c r="A12" s="189" t="s">
        <v>471</v>
      </c>
      <c r="B12" s="268" t="s">
        <v>99</v>
      </c>
      <c r="C12" s="41"/>
      <c r="D12" s="41"/>
      <c r="E12" s="41"/>
      <c r="F12" s="41"/>
      <c r="G12" s="41"/>
      <c r="H12" s="41"/>
      <c r="I12" s="41"/>
      <c r="J12" s="41" t="s">
        <v>160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>
      <c r="A13" s="189" t="s">
        <v>799</v>
      </c>
      <c r="B13" s="189" t="s">
        <v>99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>
      <c r="A14" s="189" t="s">
        <v>448</v>
      </c>
      <c r="B14" s="268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>
      <c r="A15" s="189" t="s">
        <v>571</v>
      </c>
      <c r="B15" s="268" t="s">
        <v>487</v>
      </c>
      <c r="C15" s="41"/>
      <c r="D15" s="41"/>
      <c r="E15" s="41"/>
      <c r="F15" s="41"/>
      <c r="G15" s="41"/>
      <c r="H15" s="41"/>
      <c r="I15" s="41"/>
      <c r="J15" s="41"/>
      <c r="K15" s="41" t="s">
        <v>233</v>
      </c>
      <c r="L15" s="41"/>
      <c r="M15" s="41"/>
      <c r="N15" s="41"/>
      <c r="O15" s="41" t="s">
        <v>160</v>
      </c>
      <c r="P15" s="41"/>
      <c r="Q15" s="41"/>
      <c r="R15" s="41"/>
      <c r="S15" s="41"/>
      <c r="T15" s="41"/>
      <c r="U15" s="41" t="s">
        <v>160</v>
      </c>
      <c r="V15" s="41" t="s">
        <v>160</v>
      </c>
      <c r="W15" s="41"/>
      <c r="X15" s="41"/>
      <c r="Y15" s="41"/>
      <c r="Z15" s="41"/>
      <c r="AA15" s="41"/>
      <c r="AB15" s="41"/>
      <c r="AC15" s="41"/>
      <c r="AD15" s="41" t="s">
        <v>160</v>
      </c>
      <c r="AE15" s="41"/>
      <c r="AF15" s="41"/>
      <c r="AG15" s="41"/>
    </row>
    <row r="16" spans="1:33">
      <c r="A16" s="189" t="s">
        <v>451</v>
      </c>
      <c r="B16" s="268" t="s">
        <v>487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3">
      <c r="A17" s="189" t="s">
        <v>720</v>
      </c>
      <c r="B17" s="268" t="s">
        <v>487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>
      <c r="A18" s="189" t="s">
        <v>472</v>
      </c>
      <c r="B18" s="268" t="s">
        <v>488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>
      <c r="A19" s="189" t="s">
        <v>449</v>
      </c>
      <c r="B19" s="268" t="s">
        <v>488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>
      <c r="A20" s="189" t="s">
        <v>800</v>
      </c>
      <c r="B20" s="268" t="s">
        <v>488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>
      <c r="A21" s="189" t="s">
        <v>588</v>
      </c>
      <c r="B21" s="268" t="s">
        <v>481</v>
      </c>
      <c r="C21" s="41" t="s">
        <v>160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 t="s">
        <v>160</v>
      </c>
      <c r="AG21" s="41"/>
    </row>
    <row r="22" spans="1:33">
      <c r="A22" s="189" t="s">
        <v>801</v>
      </c>
      <c r="B22" s="268" t="s">
        <v>481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4" t="s">
        <v>160</v>
      </c>
      <c r="AC22" s="41" t="s">
        <v>160</v>
      </c>
      <c r="AD22" s="41" t="s">
        <v>160</v>
      </c>
      <c r="AE22" s="41"/>
      <c r="AF22" s="41"/>
      <c r="AG22" s="41"/>
    </row>
    <row r="23" spans="1:33">
      <c r="A23" s="271" t="s">
        <v>805</v>
      </c>
      <c r="B23" s="225" t="s">
        <v>481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3">
      <c r="A24" s="200" t="s">
        <v>802</v>
      </c>
      <c r="B24" s="225" t="s">
        <v>481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3">
      <c r="A25" s="219" t="s">
        <v>636</v>
      </c>
      <c r="B25" s="268" t="s">
        <v>481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 t="s">
        <v>160</v>
      </c>
      <c r="R25" s="41"/>
      <c r="S25" s="41"/>
      <c r="T25" s="41"/>
      <c r="U25" s="41" t="s">
        <v>160</v>
      </c>
      <c r="V25" s="41"/>
      <c r="W25" s="41"/>
      <c r="X25" s="41"/>
      <c r="Y25" s="41"/>
      <c r="Z25" s="41"/>
      <c r="AA25" s="41"/>
      <c r="AB25" s="41"/>
      <c r="AC25" s="41"/>
      <c r="AD25" s="41" t="s">
        <v>160</v>
      </c>
      <c r="AE25" s="41"/>
      <c r="AF25" s="41"/>
      <c r="AG25" s="41"/>
    </row>
    <row r="26" spans="1:33">
      <c r="A26" s="189" t="s">
        <v>474</v>
      </c>
      <c r="B26" s="268" t="s">
        <v>481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33">
      <c r="A27" s="189" t="s">
        <v>455</v>
      </c>
      <c r="B27" s="268" t="s">
        <v>489</v>
      </c>
      <c r="C27" s="41"/>
      <c r="D27" s="41"/>
      <c r="E27" s="41"/>
      <c r="F27" s="41"/>
      <c r="G27" s="41"/>
      <c r="H27" s="41"/>
      <c r="I27" s="41"/>
      <c r="J27" s="41" t="s">
        <v>160</v>
      </c>
      <c r="K27" s="41"/>
      <c r="L27" s="41"/>
      <c r="M27" s="41"/>
      <c r="N27" s="41" t="s">
        <v>160</v>
      </c>
      <c r="O27" s="41"/>
      <c r="P27" s="41"/>
      <c r="Q27" s="41"/>
      <c r="R27" s="41" t="s">
        <v>160</v>
      </c>
      <c r="S27" s="41" t="s">
        <v>160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 t="s">
        <v>160</v>
      </c>
      <c r="AG27" s="41"/>
    </row>
    <row r="28" spans="1:33">
      <c r="A28" s="2" t="s">
        <v>803</v>
      </c>
      <c r="B28" s="102" t="s">
        <v>97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29" spans="1:33">
      <c r="A29" s="189" t="s">
        <v>459</v>
      </c>
      <c r="B29" s="268" t="s">
        <v>97</v>
      </c>
      <c r="C29" s="41"/>
      <c r="D29" s="41"/>
      <c r="E29" s="41"/>
      <c r="F29" s="41"/>
      <c r="G29" s="41"/>
      <c r="H29" s="41" t="s">
        <v>160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 t="s">
        <v>193</v>
      </c>
      <c r="X29" s="41"/>
      <c r="Y29" s="41" t="s">
        <v>898</v>
      </c>
      <c r="Z29" s="41" t="s">
        <v>186</v>
      </c>
      <c r="AA29" s="41" t="s">
        <v>908</v>
      </c>
      <c r="AB29" s="41"/>
      <c r="AC29" s="41"/>
      <c r="AD29" s="41"/>
      <c r="AE29" s="41"/>
      <c r="AF29" s="41" t="s">
        <v>164</v>
      </c>
      <c r="AG29" s="41"/>
    </row>
    <row r="30" spans="1:33">
      <c r="A30" s="200" t="s">
        <v>752</v>
      </c>
      <c r="B30" s="225" t="s">
        <v>97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 spans="1:33">
      <c r="A31" s="189" t="s">
        <v>531</v>
      </c>
      <c r="B31" s="268" t="s">
        <v>97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 t="s">
        <v>573</v>
      </c>
      <c r="W31" s="41"/>
      <c r="X31" s="41" t="s">
        <v>338</v>
      </c>
      <c r="Y31" s="41"/>
      <c r="Z31" s="41"/>
      <c r="AA31" s="41"/>
      <c r="AB31" s="41" t="s">
        <v>164</v>
      </c>
      <c r="AC31" s="41" t="s">
        <v>164</v>
      </c>
      <c r="AD31" s="41"/>
      <c r="AE31" s="41"/>
      <c r="AF31" s="41"/>
      <c r="AG31" s="41"/>
    </row>
    <row r="32" spans="1:33">
      <c r="A32" s="189" t="s">
        <v>804</v>
      </c>
      <c r="B32" s="268" t="s">
        <v>103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164</v>
      </c>
      <c r="AB32" s="41" t="s">
        <v>164</v>
      </c>
      <c r="AC32" s="41"/>
      <c r="AD32" s="41"/>
      <c r="AE32" s="41"/>
      <c r="AF32" s="41"/>
      <c r="AG32" s="41"/>
    </row>
    <row r="33" spans="1:33">
      <c r="A33" s="189" t="s">
        <v>638</v>
      </c>
      <c r="B33" s="268" t="s">
        <v>103</v>
      </c>
      <c r="C33" s="41" t="s">
        <v>160</v>
      </c>
      <c r="D33" s="41"/>
      <c r="E33" s="41"/>
      <c r="F33" s="41"/>
      <c r="G33" s="41" t="s">
        <v>172</v>
      </c>
      <c r="H33" s="41" t="s">
        <v>186</v>
      </c>
      <c r="I33" s="41"/>
      <c r="J33" s="41" t="s">
        <v>561</v>
      </c>
      <c r="K33" s="41"/>
      <c r="L33" s="41"/>
      <c r="M33" s="41" t="s">
        <v>856</v>
      </c>
      <c r="N33" s="41" t="s">
        <v>193</v>
      </c>
      <c r="O33" s="41" t="s">
        <v>863</v>
      </c>
      <c r="P33" s="41" t="s">
        <v>390</v>
      </c>
      <c r="Q33" s="41" t="s">
        <v>573</v>
      </c>
      <c r="R33" s="41" t="s">
        <v>338</v>
      </c>
      <c r="S33" s="41" t="s">
        <v>877</v>
      </c>
      <c r="T33" s="41"/>
      <c r="U33" s="41" t="s">
        <v>682</v>
      </c>
      <c r="V33" s="41" t="s">
        <v>370</v>
      </c>
      <c r="W33" s="41"/>
      <c r="X33" s="41"/>
      <c r="Y33" s="41"/>
      <c r="Z33" s="41"/>
      <c r="AA33" s="41"/>
      <c r="AB33" s="41"/>
      <c r="AC33" s="41" t="s">
        <v>201</v>
      </c>
      <c r="AD33" s="41" t="s">
        <v>919</v>
      </c>
      <c r="AE33" s="41"/>
      <c r="AF33" s="41" t="s">
        <v>370</v>
      </c>
      <c r="AG33" s="41" t="s">
        <v>186</v>
      </c>
    </row>
    <row r="34" spans="1:33">
      <c r="A34" s="189" t="s">
        <v>476</v>
      </c>
      <c r="B34" s="268" t="s">
        <v>103</v>
      </c>
      <c r="C34" s="41" t="s">
        <v>824</v>
      </c>
      <c r="D34" s="41"/>
      <c r="E34" s="41"/>
      <c r="F34" s="41"/>
      <c r="G34" s="41"/>
      <c r="H34" s="41" t="s">
        <v>186</v>
      </c>
      <c r="I34" s="41"/>
      <c r="J34" s="41"/>
      <c r="K34" s="41" t="s">
        <v>239</v>
      </c>
      <c r="L34" s="41" t="s">
        <v>338</v>
      </c>
      <c r="M34" s="41"/>
      <c r="N34" s="41"/>
      <c r="O34" s="41"/>
      <c r="P34" s="41"/>
      <c r="Q34" s="41"/>
      <c r="R34" s="41"/>
      <c r="S34" s="41"/>
      <c r="T34" s="41" t="s">
        <v>390</v>
      </c>
      <c r="U34" s="41"/>
      <c r="V34" s="41"/>
      <c r="W34" s="41"/>
      <c r="X34" s="41"/>
      <c r="Y34" s="41"/>
      <c r="Z34" s="41"/>
      <c r="AA34" s="41"/>
      <c r="AB34" s="41"/>
      <c r="AC34" s="41" t="s">
        <v>160</v>
      </c>
      <c r="AD34" s="41" t="s">
        <v>160</v>
      </c>
      <c r="AE34" s="41"/>
      <c r="AF34" s="41"/>
      <c r="AG34" s="41"/>
    </row>
    <row r="35" spans="1:33">
      <c r="A35" s="189" t="s">
        <v>806</v>
      </c>
      <c r="B35" s="189" t="s">
        <v>98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</row>
    <row r="36" spans="1:33">
      <c r="A36" s="189" t="s">
        <v>645</v>
      </c>
      <c r="B36" s="268" t="s">
        <v>98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s">
        <v>160</v>
      </c>
      <c r="V36" s="41" t="s">
        <v>160</v>
      </c>
      <c r="W36" s="41"/>
      <c r="X36" s="41" t="s">
        <v>160</v>
      </c>
      <c r="Y36" s="41" t="s">
        <v>160</v>
      </c>
      <c r="Z36" s="41"/>
      <c r="AA36" s="41"/>
      <c r="AB36" s="41"/>
      <c r="AC36" s="41"/>
      <c r="AD36" s="41"/>
      <c r="AE36" s="41"/>
      <c r="AF36" s="41"/>
      <c r="AG36" s="41"/>
    </row>
    <row r="37" spans="1:33">
      <c r="A37" s="189" t="s">
        <v>478</v>
      </c>
      <c r="B37" s="268" t="s">
        <v>98</v>
      </c>
      <c r="C37" s="41"/>
      <c r="D37" s="41"/>
      <c r="E37" s="41"/>
      <c r="F37" s="41"/>
      <c r="G37" s="41"/>
      <c r="H37" s="41" t="s">
        <v>160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3">
      <c r="A38" s="189" t="s">
        <v>626</v>
      </c>
      <c r="B38" s="268" t="s">
        <v>643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 t="s">
        <v>160</v>
      </c>
      <c r="T38" s="41"/>
      <c r="U38" s="41"/>
      <c r="V38" s="41"/>
      <c r="W38" s="41" t="s">
        <v>160</v>
      </c>
      <c r="X38" s="41"/>
      <c r="Y38" s="41"/>
      <c r="Z38" s="41"/>
      <c r="AA38" s="41"/>
      <c r="AB38" s="41"/>
      <c r="AC38" s="41" t="s">
        <v>160</v>
      </c>
      <c r="AD38" s="41"/>
      <c r="AE38" s="41"/>
      <c r="AF38" s="41"/>
      <c r="AG38" s="41"/>
    </row>
    <row r="39" spans="1:33">
      <c r="A39" s="189" t="s">
        <v>644</v>
      </c>
      <c r="B39" s="268" t="s">
        <v>98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</row>
    <row r="40" spans="1:33">
      <c r="A40" s="189" t="s">
        <v>463</v>
      </c>
      <c r="B40" s="268" t="s">
        <v>98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</row>
    <row r="41" spans="1:33">
      <c r="A41" s="189" t="s">
        <v>464</v>
      </c>
      <c r="B41" s="268" t="s">
        <v>106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</row>
    <row r="42" spans="1:33">
      <c r="A42" s="189" t="s">
        <v>646</v>
      </c>
      <c r="B42" s="268" t="s">
        <v>106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</row>
    <row r="43" spans="1:33">
      <c r="A43" s="189" t="s">
        <v>809</v>
      </c>
      <c r="B43" s="268" t="s">
        <v>106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160</v>
      </c>
      <c r="AB43" s="94" t="s">
        <v>160</v>
      </c>
      <c r="AC43" s="41"/>
      <c r="AD43" s="94"/>
      <c r="AE43" s="41"/>
      <c r="AF43" s="41"/>
      <c r="AG43" s="41"/>
    </row>
    <row r="44" spans="1:33" s="42" customFormat="1">
      <c r="A44" s="189" t="s">
        <v>467</v>
      </c>
      <c r="B44" s="268" t="s">
        <v>106</v>
      </c>
      <c r="C44" s="41"/>
      <c r="D44" s="41"/>
      <c r="E44" s="41" t="s">
        <v>160</v>
      </c>
      <c r="F44" s="41"/>
      <c r="G44" s="41"/>
      <c r="H44" s="41" t="s">
        <v>160</v>
      </c>
      <c r="I44" s="41"/>
      <c r="J44" s="41" t="s">
        <v>160</v>
      </c>
      <c r="K44" s="41"/>
      <c r="L44" s="41"/>
      <c r="M44" s="41" t="s">
        <v>160</v>
      </c>
      <c r="N44" s="41"/>
      <c r="O44" s="41" t="s">
        <v>160</v>
      </c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</row>
    <row r="45" spans="1:33">
      <c r="A45" s="189" t="s">
        <v>807</v>
      </c>
      <c r="B45" s="268" t="s">
        <v>313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 t="s">
        <v>160</v>
      </c>
      <c r="W45" s="41"/>
      <c r="X45" s="41"/>
      <c r="Y45" s="41"/>
      <c r="Z45" s="41"/>
      <c r="AA45" s="41"/>
      <c r="AB45" s="41"/>
      <c r="AC45" s="41"/>
      <c r="AD45" s="41"/>
      <c r="AE45" s="41" t="s">
        <v>160</v>
      </c>
      <c r="AF45" s="41"/>
      <c r="AG45" s="41"/>
    </row>
    <row r="46" spans="1:33">
      <c r="A46" s="189" t="s">
        <v>648</v>
      </c>
      <c r="B46" s="268" t="s">
        <v>313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 t="s">
        <v>160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 t="s">
        <v>160</v>
      </c>
      <c r="AF46" s="306" t="s">
        <v>362</v>
      </c>
      <c r="AG46" s="41"/>
    </row>
    <row r="47" spans="1:33">
      <c r="A47" s="219"/>
      <c r="B47" s="219"/>
      <c r="C47" s="42">
        <v>28</v>
      </c>
      <c r="D47" s="42">
        <v>0</v>
      </c>
      <c r="E47" s="42">
        <v>5</v>
      </c>
      <c r="F47" s="42">
        <v>5</v>
      </c>
      <c r="G47" s="42">
        <v>6</v>
      </c>
      <c r="H47" s="42">
        <v>21</v>
      </c>
      <c r="I47" s="42">
        <v>0</v>
      </c>
      <c r="J47" s="42">
        <v>28</v>
      </c>
      <c r="K47" s="42">
        <v>14</v>
      </c>
      <c r="L47" s="42">
        <v>7</v>
      </c>
      <c r="M47" s="42">
        <v>19</v>
      </c>
      <c r="N47" s="42">
        <v>10</v>
      </c>
      <c r="O47" s="42">
        <v>24</v>
      </c>
      <c r="P47" s="42">
        <v>6</v>
      </c>
      <c r="Q47" s="42">
        <v>15</v>
      </c>
      <c r="R47" s="42">
        <v>12</v>
      </c>
      <c r="S47" s="42">
        <v>19</v>
      </c>
      <c r="T47" s="42">
        <v>6</v>
      </c>
      <c r="U47" s="42">
        <v>21</v>
      </c>
      <c r="V47" s="42">
        <v>27</v>
      </c>
      <c r="W47" s="42">
        <v>10</v>
      </c>
      <c r="X47" s="42">
        <v>7</v>
      </c>
      <c r="Y47" s="42">
        <v>17</v>
      </c>
      <c r="Z47" s="42">
        <v>3</v>
      </c>
      <c r="AA47" s="42">
        <v>21</v>
      </c>
      <c r="AB47" s="42">
        <v>14</v>
      </c>
      <c r="AC47" s="42">
        <v>25</v>
      </c>
      <c r="AD47" s="42">
        <v>29</v>
      </c>
      <c r="AE47" s="42">
        <v>10</v>
      </c>
      <c r="AF47" s="42">
        <v>24</v>
      </c>
      <c r="AG47" s="42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00" t="s">
        <v>271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3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2"/>
    <col min="5" max="5" width="11.8984375" style="42" bestFit="1" customWidth="1"/>
    <col min="6" max="10" width="11" style="42"/>
    <col min="11" max="11" width="10.09765625" style="42" bestFit="1" customWidth="1"/>
    <col min="12" max="12" width="9.8984375" style="42" bestFit="1" customWidth="1"/>
    <col min="13" max="17" width="11" style="42"/>
    <col min="18" max="18" width="10.8984375" style="42" customWidth="1"/>
    <col min="19" max="24" width="11" style="42"/>
    <col min="25" max="25" width="13.59765625" style="42" bestFit="1" customWidth="1"/>
    <col min="26" max="33" width="11" style="42"/>
    <col min="34" max="34" width="11" style="135"/>
    <col min="35" max="35" width="11.3984375" style="135" bestFit="1" customWidth="1"/>
    <col min="36" max="36" width="10.59765625" style="135" bestFit="1" customWidth="1"/>
  </cols>
  <sheetData>
    <row r="1" spans="1:36">
      <c r="A1" s="132"/>
      <c r="B1" s="132"/>
      <c r="C1" s="603" t="s">
        <v>120</v>
      </c>
      <c r="D1" s="635"/>
      <c r="E1" s="604"/>
      <c r="F1" s="600" t="s">
        <v>495</v>
      </c>
      <c r="G1" s="601"/>
      <c r="H1" s="601"/>
      <c r="I1" s="601"/>
      <c r="J1" s="602"/>
      <c r="K1" s="639" t="s">
        <v>810</v>
      </c>
      <c r="L1" s="640"/>
      <c r="M1" s="600" t="s">
        <v>495</v>
      </c>
      <c r="N1" s="601"/>
      <c r="O1" s="602"/>
      <c r="P1" s="639" t="s">
        <v>810</v>
      </c>
      <c r="Q1" s="640"/>
      <c r="R1" s="600" t="s">
        <v>495</v>
      </c>
      <c r="S1" s="601"/>
      <c r="T1" s="602"/>
      <c r="U1" s="639" t="s">
        <v>810</v>
      </c>
      <c r="V1" s="640"/>
      <c r="W1" s="600" t="s">
        <v>495</v>
      </c>
      <c r="X1" s="601"/>
      <c r="Y1" s="601"/>
      <c r="Z1" s="601"/>
      <c r="AA1" s="601"/>
      <c r="AB1" s="601"/>
      <c r="AC1" s="601"/>
      <c r="AD1" s="601"/>
      <c r="AE1" s="601"/>
      <c r="AF1" s="601"/>
      <c r="AG1" s="602"/>
      <c r="AH1" s="612" t="s">
        <v>310</v>
      </c>
      <c r="AI1" s="613"/>
      <c r="AJ1" s="614"/>
    </row>
    <row r="2" spans="1:36">
      <c r="A2" s="133" t="s">
        <v>44</v>
      </c>
      <c r="B2" s="134" t="s">
        <v>52</v>
      </c>
      <c r="C2" s="147" t="s">
        <v>811</v>
      </c>
      <c r="D2" s="147" t="s">
        <v>28</v>
      </c>
      <c r="E2" s="147" t="s">
        <v>118</v>
      </c>
      <c r="F2" s="182" t="s">
        <v>23</v>
      </c>
      <c r="G2" s="182" t="s">
        <v>114</v>
      </c>
      <c r="H2" s="184" t="s">
        <v>343</v>
      </c>
      <c r="I2" s="182" t="s">
        <v>28</v>
      </c>
      <c r="J2" s="184" t="s">
        <v>344</v>
      </c>
      <c r="K2" s="278" t="s">
        <v>827</v>
      </c>
      <c r="L2" s="279" t="s">
        <v>29</v>
      </c>
      <c r="M2" s="182" t="s">
        <v>25</v>
      </c>
      <c r="N2" s="184" t="s">
        <v>27</v>
      </c>
      <c r="O2" s="184" t="s">
        <v>24</v>
      </c>
      <c r="P2" s="279" t="s">
        <v>395</v>
      </c>
      <c r="Q2" s="278" t="s">
        <v>395</v>
      </c>
      <c r="R2" s="182" t="s">
        <v>118</v>
      </c>
      <c r="S2" s="184" t="s">
        <v>25</v>
      </c>
      <c r="T2" s="182" t="s">
        <v>27</v>
      </c>
      <c r="U2" s="278" t="s">
        <v>29</v>
      </c>
      <c r="V2" s="279" t="s">
        <v>827</v>
      </c>
      <c r="W2" s="184" t="s">
        <v>23</v>
      </c>
      <c r="X2" s="182" t="s">
        <v>24</v>
      </c>
      <c r="Y2" s="184" t="s">
        <v>30</v>
      </c>
      <c r="Z2" s="182" t="s">
        <v>29</v>
      </c>
      <c r="AA2" s="182" t="s">
        <v>30</v>
      </c>
      <c r="AB2" s="184" t="s">
        <v>28</v>
      </c>
      <c r="AC2" s="184" t="s">
        <v>29</v>
      </c>
      <c r="AD2" s="184" t="s">
        <v>114</v>
      </c>
      <c r="AE2" s="182" t="s">
        <v>344</v>
      </c>
      <c r="AF2" s="182" t="s">
        <v>343</v>
      </c>
      <c r="AG2" s="184" t="s">
        <v>118</v>
      </c>
      <c r="AH2" s="144" t="s">
        <v>127</v>
      </c>
      <c r="AI2" s="144" t="s">
        <v>549</v>
      </c>
      <c r="AJ2" s="144" t="s">
        <v>548</v>
      </c>
    </row>
    <row r="3" spans="1:36">
      <c r="A3" s="273" t="s">
        <v>444</v>
      </c>
      <c r="B3" s="274" t="s">
        <v>92</v>
      </c>
      <c r="C3" s="41">
        <v>44</v>
      </c>
      <c r="D3" s="41">
        <v>15</v>
      </c>
      <c r="E3" s="41">
        <v>5</v>
      </c>
      <c r="F3" s="41">
        <v>25</v>
      </c>
      <c r="G3" s="100">
        <v>59</v>
      </c>
      <c r="H3" s="297"/>
      <c r="I3" s="297"/>
      <c r="J3" s="297"/>
      <c r="K3" s="41">
        <v>25</v>
      </c>
      <c r="L3" s="250"/>
      <c r="M3" s="294"/>
      <c r="N3" s="237"/>
      <c r="O3" s="41">
        <v>25</v>
      </c>
      <c r="P3" s="250"/>
      <c r="Q3" s="41">
        <v>25</v>
      </c>
      <c r="R3" s="250"/>
      <c r="S3" s="250"/>
      <c r="T3" s="41">
        <v>14</v>
      </c>
      <c r="U3" s="41">
        <v>24</v>
      </c>
      <c r="V3" s="250"/>
      <c r="W3" s="41">
        <v>20</v>
      </c>
      <c r="X3" s="41">
        <v>61</v>
      </c>
      <c r="Y3" s="41">
        <v>17</v>
      </c>
      <c r="Z3" s="41">
        <v>23</v>
      </c>
      <c r="AA3" s="186">
        <v>55</v>
      </c>
      <c r="AB3" s="41">
        <v>51</v>
      </c>
      <c r="AC3" s="41">
        <v>11</v>
      </c>
      <c r="AD3" s="297"/>
      <c r="AE3" s="41">
        <v>18</v>
      </c>
      <c r="AF3" s="297"/>
      <c r="AG3" s="41">
        <v>13</v>
      </c>
      <c r="AH3" s="145">
        <f t="shared" ref="AH3:AH34" si="0">SUM(C3:AG3)</f>
        <v>530</v>
      </c>
      <c r="AI3" s="145">
        <f t="shared" ref="AI3:AI34" si="1">SUM(F3:J3,M3:O3,R3:T3,W3:AG3)</f>
        <v>392</v>
      </c>
      <c r="AJ3" s="145">
        <f>SUM(K3:L3,P3:Q3,U3:V3)</f>
        <v>74</v>
      </c>
    </row>
    <row r="4" spans="1:36">
      <c r="A4" s="275" t="s">
        <v>469</v>
      </c>
      <c r="B4" s="276" t="s">
        <v>92</v>
      </c>
      <c r="C4" s="41">
        <v>39</v>
      </c>
      <c r="D4" s="41">
        <v>65</v>
      </c>
      <c r="E4" s="41">
        <v>50</v>
      </c>
      <c r="F4" s="41">
        <v>55</v>
      </c>
      <c r="G4" s="299"/>
      <c r="H4" s="41">
        <v>62</v>
      </c>
      <c r="I4" s="41">
        <v>64</v>
      </c>
      <c r="J4" s="41">
        <v>64</v>
      </c>
      <c r="K4" s="297"/>
      <c r="L4" s="41">
        <v>65</v>
      </c>
      <c r="M4" s="41">
        <v>80</v>
      </c>
      <c r="N4" s="41">
        <v>63</v>
      </c>
      <c r="O4" s="237"/>
      <c r="P4" s="237"/>
      <c r="Q4" s="237"/>
      <c r="R4" s="41">
        <v>61</v>
      </c>
      <c r="S4" s="41">
        <v>72</v>
      </c>
      <c r="T4" s="41">
        <v>66</v>
      </c>
      <c r="U4" s="41">
        <v>56</v>
      </c>
      <c r="V4" s="41">
        <v>69</v>
      </c>
      <c r="W4" s="236"/>
      <c r="X4" s="236"/>
      <c r="Y4" s="236"/>
      <c r="Z4" s="236"/>
      <c r="AA4" s="236"/>
      <c r="AB4" s="297"/>
      <c r="AC4" s="296">
        <v>69</v>
      </c>
      <c r="AD4" s="41">
        <v>60</v>
      </c>
      <c r="AE4" s="297"/>
      <c r="AF4" s="41">
        <v>80</v>
      </c>
      <c r="AG4" s="41">
        <v>67</v>
      </c>
      <c r="AH4" s="145">
        <f t="shared" si="0"/>
        <v>1207</v>
      </c>
      <c r="AI4" s="145">
        <f t="shared" si="1"/>
        <v>863</v>
      </c>
      <c r="AJ4" s="145">
        <f t="shared" ref="AJ4:AJ64" si="2">SUM(K4:L4,P4:Q4,U4:V4)</f>
        <v>190</v>
      </c>
    </row>
    <row r="5" spans="1:36">
      <c r="A5" s="280" t="s">
        <v>808</v>
      </c>
      <c r="B5" s="287" t="s">
        <v>92</v>
      </c>
      <c r="C5" s="237"/>
      <c r="D5" s="237"/>
      <c r="E5" s="94">
        <v>25</v>
      </c>
      <c r="F5" s="227"/>
      <c r="G5" s="227"/>
      <c r="H5" s="227"/>
      <c r="I5" s="227"/>
      <c r="J5" s="227"/>
      <c r="K5" s="227"/>
      <c r="L5" s="227"/>
      <c r="M5" s="227"/>
      <c r="N5" s="293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145">
        <f t="shared" si="0"/>
        <v>25</v>
      </c>
      <c r="AI5" s="145">
        <f t="shared" si="1"/>
        <v>0</v>
      </c>
      <c r="AJ5" s="145">
        <f t="shared" si="2"/>
        <v>0</v>
      </c>
    </row>
    <row r="6" spans="1:36">
      <c r="A6" s="281" t="s">
        <v>627</v>
      </c>
      <c r="B6" s="282" t="s">
        <v>92</v>
      </c>
      <c r="C6" s="237"/>
      <c r="D6" s="237"/>
      <c r="E6" s="237"/>
      <c r="F6" s="237"/>
      <c r="G6" s="237"/>
      <c r="H6" s="41">
        <v>18</v>
      </c>
      <c r="I6" s="41">
        <v>16</v>
      </c>
      <c r="J6" s="41">
        <v>16</v>
      </c>
      <c r="K6" s="41">
        <v>55</v>
      </c>
      <c r="L6" s="41">
        <v>15</v>
      </c>
      <c r="M6" s="250"/>
      <c r="N6" s="41">
        <v>17</v>
      </c>
      <c r="O6" s="41">
        <v>55</v>
      </c>
      <c r="P6" s="41">
        <v>52</v>
      </c>
      <c r="Q6" s="41">
        <v>55</v>
      </c>
      <c r="R6" s="41">
        <v>19</v>
      </c>
      <c r="S6" s="250"/>
      <c r="T6" s="250"/>
      <c r="U6" s="250"/>
      <c r="V6" s="41">
        <v>11</v>
      </c>
      <c r="W6" s="41">
        <v>60</v>
      </c>
      <c r="X6" s="100">
        <v>9</v>
      </c>
      <c r="Y6" s="41">
        <v>63</v>
      </c>
      <c r="Z6" s="41">
        <v>57</v>
      </c>
      <c r="AA6" s="41">
        <v>25</v>
      </c>
      <c r="AB6" s="41">
        <v>29</v>
      </c>
      <c r="AC6" s="237"/>
      <c r="AD6" s="41">
        <v>20</v>
      </c>
      <c r="AE6" s="41">
        <v>62</v>
      </c>
      <c r="AF6" s="237"/>
      <c r="AG6" s="237"/>
      <c r="AH6" s="145">
        <f t="shared" si="0"/>
        <v>654</v>
      </c>
      <c r="AI6" s="145">
        <f t="shared" si="1"/>
        <v>466</v>
      </c>
      <c r="AJ6" s="145">
        <f t="shared" si="2"/>
        <v>188</v>
      </c>
    </row>
    <row r="7" spans="1:36">
      <c r="A7" s="281" t="s">
        <v>628</v>
      </c>
      <c r="B7" s="282" t="s">
        <v>100</v>
      </c>
      <c r="C7" s="237"/>
      <c r="D7" s="41">
        <v>53</v>
      </c>
      <c r="E7" s="41">
        <v>50</v>
      </c>
      <c r="F7" s="41">
        <v>47</v>
      </c>
      <c r="G7" s="41">
        <v>62</v>
      </c>
      <c r="H7" s="41">
        <v>55</v>
      </c>
      <c r="I7" s="297"/>
      <c r="J7" s="41">
        <v>61</v>
      </c>
      <c r="K7" s="41">
        <v>35</v>
      </c>
      <c r="L7" s="41">
        <v>53</v>
      </c>
      <c r="M7" s="250"/>
      <c r="N7" s="41">
        <v>26</v>
      </c>
      <c r="O7" s="250"/>
      <c r="P7" s="41">
        <v>8</v>
      </c>
      <c r="Q7" s="41">
        <v>55</v>
      </c>
      <c r="R7" s="41">
        <v>27</v>
      </c>
      <c r="S7" s="41">
        <v>31</v>
      </c>
      <c r="T7" s="41">
        <v>59</v>
      </c>
      <c r="U7" s="100">
        <v>50</v>
      </c>
      <c r="V7" s="41">
        <v>31</v>
      </c>
      <c r="W7" s="236"/>
      <c r="X7" s="41">
        <v>55</v>
      </c>
      <c r="Y7" s="236"/>
      <c r="Z7" s="250"/>
      <c r="AA7" s="236"/>
      <c r="AB7" s="41">
        <v>15</v>
      </c>
      <c r="AC7" s="296">
        <v>40</v>
      </c>
      <c r="AD7" s="41">
        <v>33</v>
      </c>
      <c r="AE7" s="41">
        <v>40</v>
      </c>
      <c r="AF7" s="41">
        <v>60</v>
      </c>
      <c r="AG7" s="41">
        <v>67</v>
      </c>
      <c r="AH7" s="145">
        <f t="shared" si="0"/>
        <v>1013</v>
      </c>
      <c r="AI7" s="145">
        <f t="shared" si="1"/>
        <v>678</v>
      </c>
      <c r="AJ7" s="145">
        <f t="shared" si="2"/>
        <v>232</v>
      </c>
    </row>
    <row r="8" spans="1:36">
      <c r="A8" s="273" t="s">
        <v>443</v>
      </c>
      <c r="B8" s="276" t="s">
        <v>100</v>
      </c>
      <c r="C8" s="41">
        <v>57</v>
      </c>
      <c r="D8" s="41">
        <v>27</v>
      </c>
      <c r="E8" s="41">
        <v>25</v>
      </c>
      <c r="F8" s="41">
        <v>33</v>
      </c>
      <c r="G8" s="41">
        <v>18</v>
      </c>
      <c r="H8" s="41">
        <v>25</v>
      </c>
      <c r="I8" s="41">
        <v>50</v>
      </c>
      <c r="J8" s="41">
        <v>19</v>
      </c>
      <c r="K8" s="41">
        <v>45</v>
      </c>
      <c r="L8" s="237"/>
      <c r="M8" s="41">
        <v>60</v>
      </c>
      <c r="N8" s="41">
        <v>54</v>
      </c>
      <c r="O8" s="41">
        <v>56</v>
      </c>
      <c r="P8" s="41">
        <v>56</v>
      </c>
      <c r="Q8" s="237"/>
      <c r="R8" s="41">
        <v>53</v>
      </c>
      <c r="S8" s="41">
        <v>49</v>
      </c>
      <c r="T8" s="250"/>
      <c r="U8" s="41">
        <v>28</v>
      </c>
      <c r="V8" s="41">
        <v>49</v>
      </c>
      <c r="W8" s="236"/>
      <c r="X8" s="237"/>
      <c r="Y8" s="237"/>
      <c r="Z8" s="41">
        <v>50</v>
      </c>
      <c r="AA8" s="236"/>
      <c r="AB8" s="237"/>
      <c r="AC8" s="296">
        <v>40</v>
      </c>
      <c r="AD8" s="41">
        <v>47</v>
      </c>
      <c r="AE8" s="297"/>
      <c r="AF8" s="209">
        <v>6</v>
      </c>
      <c r="AG8" s="299"/>
      <c r="AH8" s="145">
        <f t="shared" si="0"/>
        <v>847</v>
      </c>
      <c r="AI8" s="145">
        <f t="shared" si="1"/>
        <v>560</v>
      </c>
      <c r="AJ8" s="145">
        <f t="shared" si="2"/>
        <v>178</v>
      </c>
    </row>
    <row r="9" spans="1:36">
      <c r="A9" s="273" t="s">
        <v>798</v>
      </c>
      <c r="B9" s="283" t="s">
        <v>100</v>
      </c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41">
        <v>5</v>
      </c>
      <c r="X9" s="41">
        <v>18</v>
      </c>
      <c r="Y9" s="41">
        <v>32</v>
      </c>
      <c r="Z9" s="41">
        <v>30</v>
      </c>
      <c r="AA9" s="41">
        <v>55</v>
      </c>
      <c r="AB9" s="41">
        <v>62</v>
      </c>
      <c r="AC9" s="297"/>
      <c r="AD9" s="297"/>
      <c r="AE9" s="297"/>
      <c r="AF9" s="237"/>
      <c r="AG9" s="237"/>
      <c r="AH9" s="145">
        <f t="shared" si="0"/>
        <v>202</v>
      </c>
      <c r="AI9" s="145">
        <f t="shared" si="1"/>
        <v>202</v>
      </c>
      <c r="AJ9" s="145">
        <f t="shared" si="2"/>
        <v>0</v>
      </c>
    </row>
    <row r="10" spans="1:36">
      <c r="A10" s="283" t="s">
        <v>630</v>
      </c>
      <c r="B10" s="284" t="s">
        <v>100</v>
      </c>
      <c r="C10" s="41">
        <v>23</v>
      </c>
      <c r="D10" s="41">
        <v>17</v>
      </c>
      <c r="E10" s="41">
        <v>5</v>
      </c>
      <c r="F10" s="297"/>
      <c r="G10" s="100">
        <v>19</v>
      </c>
      <c r="H10" s="297"/>
      <c r="I10" s="41">
        <v>30</v>
      </c>
      <c r="J10" s="297"/>
      <c r="K10" s="237"/>
      <c r="L10" s="41">
        <v>27</v>
      </c>
      <c r="M10" s="294"/>
      <c r="N10" s="250"/>
      <c r="O10" s="41">
        <v>24</v>
      </c>
      <c r="P10" s="41">
        <v>12</v>
      </c>
      <c r="Q10" s="41">
        <v>25</v>
      </c>
      <c r="R10" s="250"/>
      <c r="S10" s="41">
        <v>8</v>
      </c>
      <c r="T10" s="100">
        <v>20</v>
      </c>
      <c r="U10" s="250"/>
      <c r="V10" s="250"/>
      <c r="W10" s="41">
        <v>75</v>
      </c>
      <c r="X10" s="41">
        <v>25</v>
      </c>
      <c r="Y10" s="41">
        <v>48</v>
      </c>
      <c r="Z10" s="294"/>
      <c r="AA10" s="41">
        <v>25</v>
      </c>
      <c r="AB10" s="41">
        <v>18</v>
      </c>
      <c r="AC10" s="297"/>
      <c r="AD10" s="297"/>
      <c r="AE10" s="41">
        <v>40</v>
      </c>
      <c r="AF10" s="41">
        <v>12</v>
      </c>
      <c r="AG10" s="41">
        <v>13</v>
      </c>
      <c r="AH10" s="145">
        <f t="shared" si="0"/>
        <v>466</v>
      </c>
      <c r="AI10" s="145">
        <f t="shared" si="1"/>
        <v>357</v>
      </c>
      <c r="AJ10" s="145">
        <f t="shared" si="2"/>
        <v>64</v>
      </c>
    </row>
    <row r="11" spans="1:36">
      <c r="A11" s="280" t="s">
        <v>857</v>
      </c>
      <c r="B11" s="286" t="s">
        <v>99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4"/>
      <c r="N11" s="293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145">
        <f t="shared" si="0"/>
        <v>0</v>
      </c>
      <c r="AI11" s="145">
        <f t="shared" si="1"/>
        <v>0</v>
      </c>
      <c r="AJ11" s="145">
        <f t="shared" si="2"/>
        <v>0</v>
      </c>
    </row>
    <row r="12" spans="1:36">
      <c r="A12" s="273" t="s">
        <v>447</v>
      </c>
      <c r="B12" s="276" t="s">
        <v>99</v>
      </c>
      <c r="C12" s="41">
        <v>43</v>
      </c>
      <c r="D12" s="41">
        <v>23</v>
      </c>
      <c r="E12" s="41">
        <v>40</v>
      </c>
      <c r="F12" s="41">
        <v>51</v>
      </c>
      <c r="G12" s="297"/>
      <c r="H12" s="41">
        <v>31</v>
      </c>
      <c r="I12" s="41">
        <v>60</v>
      </c>
      <c r="J12" s="297"/>
      <c r="K12" s="41">
        <v>30</v>
      </c>
      <c r="L12" s="41">
        <v>48</v>
      </c>
      <c r="M12" s="41">
        <v>80</v>
      </c>
      <c r="N12" s="41">
        <v>66</v>
      </c>
      <c r="O12" s="41">
        <v>65</v>
      </c>
      <c r="P12" s="41">
        <v>50</v>
      </c>
      <c r="Q12" s="41">
        <v>45</v>
      </c>
      <c r="R12" s="41">
        <v>61</v>
      </c>
      <c r="S12" s="41">
        <v>57</v>
      </c>
      <c r="T12" s="41">
        <v>40</v>
      </c>
      <c r="U12" s="237"/>
      <c r="V12" s="41">
        <v>29</v>
      </c>
      <c r="W12" s="236"/>
      <c r="X12" s="41">
        <v>62</v>
      </c>
      <c r="Y12" s="236"/>
      <c r="Z12" s="41">
        <v>21</v>
      </c>
      <c r="AA12" s="236"/>
      <c r="AB12" s="237"/>
      <c r="AC12" s="296">
        <v>58</v>
      </c>
      <c r="AD12" s="41">
        <v>47</v>
      </c>
      <c r="AE12" s="237"/>
      <c r="AF12" s="41">
        <v>12</v>
      </c>
      <c r="AG12" s="41">
        <v>40</v>
      </c>
      <c r="AH12" s="145">
        <f t="shared" si="0"/>
        <v>1059</v>
      </c>
      <c r="AI12" s="145">
        <f t="shared" si="1"/>
        <v>751</v>
      </c>
      <c r="AJ12" s="145">
        <f t="shared" si="2"/>
        <v>202</v>
      </c>
    </row>
    <row r="13" spans="1:36">
      <c r="A13" s="275" t="s">
        <v>471</v>
      </c>
      <c r="B13" s="276" t="s">
        <v>99</v>
      </c>
      <c r="C13" s="41">
        <v>17</v>
      </c>
      <c r="D13" s="41">
        <v>57</v>
      </c>
      <c r="E13" s="100">
        <v>30</v>
      </c>
      <c r="F13" s="237"/>
      <c r="G13" s="41">
        <v>62</v>
      </c>
      <c r="H13" s="100">
        <v>39</v>
      </c>
      <c r="I13" s="297"/>
      <c r="J13" s="41">
        <v>70</v>
      </c>
      <c r="K13" s="297"/>
      <c r="L13" s="209">
        <v>29</v>
      </c>
      <c r="M13" s="299"/>
      <c r="N13" s="299"/>
      <c r="O13" s="299"/>
      <c r="P13" s="299"/>
      <c r="Q13" s="299"/>
      <c r="R13" s="299"/>
      <c r="S13" s="299"/>
      <c r="T13" s="299"/>
      <c r="U13" s="41">
        <v>33</v>
      </c>
      <c r="V13" s="100">
        <v>50</v>
      </c>
      <c r="W13" s="100">
        <v>75</v>
      </c>
      <c r="X13" s="41">
        <v>51</v>
      </c>
      <c r="Y13" s="41">
        <v>72</v>
      </c>
      <c r="Z13" s="41">
        <v>59</v>
      </c>
      <c r="AA13" s="296">
        <v>59</v>
      </c>
      <c r="AB13" s="100">
        <v>70</v>
      </c>
      <c r="AC13" s="41">
        <v>22</v>
      </c>
      <c r="AD13" s="41">
        <v>33</v>
      </c>
      <c r="AE13" s="41">
        <v>80</v>
      </c>
      <c r="AF13" s="41">
        <v>68</v>
      </c>
      <c r="AG13" s="41">
        <v>40</v>
      </c>
      <c r="AH13" s="145">
        <f t="shared" si="0"/>
        <v>1016</v>
      </c>
      <c r="AI13" s="145">
        <f t="shared" si="1"/>
        <v>800</v>
      </c>
      <c r="AJ13" s="145">
        <f t="shared" si="2"/>
        <v>112</v>
      </c>
    </row>
    <row r="14" spans="1:36">
      <c r="A14" s="280" t="s">
        <v>576</v>
      </c>
      <c r="B14" s="280" t="s">
        <v>99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6">
        <v>21</v>
      </c>
      <c r="AB14" s="227"/>
      <c r="AC14" s="227"/>
      <c r="AD14" s="227"/>
      <c r="AE14" s="227"/>
      <c r="AF14" s="227"/>
      <c r="AG14" s="227"/>
      <c r="AH14" s="145">
        <f t="shared" si="0"/>
        <v>21</v>
      </c>
      <c r="AI14" s="145">
        <f t="shared" si="1"/>
        <v>21</v>
      </c>
      <c r="AJ14" s="145">
        <f t="shared" si="2"/>
        <v>0</v>
      </c>
    </row>
    <row r="15" spans="1:36">
      <c r="A15" s="275" t="s">
        <v>799</v>
      </c>
      <c r="B15" s="276" t="s">
        <v>99</v>
      </c>
      <c r="C15" s="41">
        <v>20</v>
      </c>
      <c r="D15" s="294"/>
      <c r="E15" s="296">
        <v>2</v>
      </c>
      <c r="F15" s="41">
        <v>29</v>
      </c>
      <c r="G15" s="41">
        <v>18</v>
      </c>
      <c r="H15" s="297"/>
      <c r="I15" s="41">
        <v>20</v>
      </c>
      <c r="J15" s="41">
        <v>10</v>
      </c>
      <c r="K15" s="100">
        <v>49</v>
      </c>
      <c r="L15" s="237"/>
      <c r="M15" s="237"/>
      <c r="N15" s="41">
        <v>14</v>
      </c>
      <c r="O15" s="41">
        <v>15</v>
      </c>
      <c r="P15" s="41">
        <v>14</v>
      </c>
      <c r="Q15" s="41">
        <v>35</v>
      </c>
      <c r="R15" s="41">
        <v>19</v>
      </c>
      <c r="S15" s="41">
        <v>23</v>
      </c>
      <c r="T15" s="41">
        <v>40</v>
      </c>
      <c r="U15" s="41">
        <v>47</v>
      </c>
      <c r="V15" s="250"/>
      <c r="W15" s="641" t="s">
        <v>884</v>
      </c>
      <c r="X15" s="642"/>
      <c r="Y15" s="642"/>
      <c r="Z15" s="642"/>
      <c r="AA15" s="642"/>
      <c r="AB15" s="642"/>
      <c r="AC15" s="642"/>
      <c r="AD15" s="642"/>
      <c r="AE15" s="642"/>
      <c r="AF15" s="642"/>
      <c r="AG15" s="643"/>
      <c r="AH15" s="145">
        <f t="shared" si="0"/>
        <v>355</v>
      </c>
      <c r="AI15" s="145">
        <f t="shared" si="1"/>
        <v>188</v>
      </c>
      <c r="AJ15" s="145">
        <f t="shared" si="2"/>
        <v>145</v>
      </c>
    </row>
    <row r="16" spans="1:36">
      <c r="A16" s="293" t="s">
        <v>888</v>
      </c>
      <c r="B16" s="304" t="s">
        <v>99</v>
      </c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41">
        <v>1</v>
      </c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145">
        <f t="shared" si="0"/>
        <v>1</v>
      </c>
      <c r="AI16" s="145">
        <f t="shared" si="1"/>
        <v>1</v>
      </c>
      <c r="AJ16" s="145">
        <f t="shared" si="2"/>
        <v>0</v>
      </c>
    </row>
    <row r="17" spans="1:36">
      <c r="A17" s="275" t="s">
        <v>448</v>
      </c>
      <c r="B17" s="276" t="s">
        <v>99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145">
        <f t="shared" si="0"/>
        <v>0</v>
      </c>
      <c r="AI17" s="145">
        <f t="shared" si="1"/>
        <v>0</v>
      </c>
      <c r="AJ17" s="145">
        <f t="shared" si="2"/>
        <v>0</v>
      </c>
    </row>
    <row r="18" spans="1:36">
      <c r="A18" s="275" t="s">
        <v>896</v>
      </c>
      <c r="B18" s="276" t="s">
        <v>99</v>
      </c>
      <c r="C18" s="644"/>
      <c r="D18" s="644"/>
      <c r="E18" s="644"/>
      <c r="F18" s="644"/>
      <c r="G18" s="644"/>
      <c r="H18" s="303"/>
      <c r="I18" s="303"/>
      <c r="J18" s="303"/>
      <c r="K18" s="303"/>
      <c r="L18" s="303"/>
      <c r="M18" s="303"/>
      <c r="N18" s="303"/>
      <c r="O18" s="644" t="s">
        <v>912</v>
      </c>
      <c r="P18" s="644"/>
      <c r="Q18" s="644"/>
      <c r="R18" s="644"/>
      <c r="S18" s="644"/>
      <c r="T18" s="644"/>
      <c r="U18" s="644"/>
      <c r="V18" s="644"/>
      <c r="W18" s="644"/>
      <c r="X18" s="250"/>
      <c r="Y18" s="296">
        <v>8</v>
      </c>
      <c r="Z18" s="250"/>
      <c r="AA18" s="297"/>
      <c r="AB18" s="41">
        <v>8</v>
      </c>
      <c r="AC18" s="41">
        <v>22</v>
      </c>
      <c r="AD18" s="297"/>
      <c r="AE18" s="41">
        <v>19</v>
      </c>
      <c r="AF18" s="297"/>
      <c r="AG18" s="297"/>
      <c r="AH18" s="145">
        <f t="shared" si="0"/>
        <v>57</v>
      </c>
      <c r="AI18" s="145">
        <f t="shared" si="1"/>
        <v>57</v>
      </c>
      <c r="AJ18" s="145">
        <f t="shared" si="2"/>
        <v>0</v>
      </c>
    </row>
    <row r="19" spans="1:36">
      <c r="A19" s="275" t="s">
        <v>571</v>
      </c>
      <c r="B19" s="276" t="s">
        <v>487</v>
      </c>
      <c r="C19" s="41">
        <v>80</v>
      </c>
      <c r="D19" s="41">
        <v>56</v>
      </c>
      <c r="E19" s="41">
        <v>68</v>
      </c>
      <c r="F19" s="41">
        <v>80</v>
      </c>
      <c r="G19" s="41">
        <v>51</v>
      </c>
      <c r="H19" s="100">
        <v>70</v>
      </c>
      <c r="I19" s="41">
        <v>80</v>
      </c>
      <c r="J19" s="41">
        <v>19</v>
      </c>
      <c r="K19" s="41">
        <v>66</v>
      </c>
      <c r="L19" s="41">
        <v>18</v>
      </c>
      <c r="M19" s="41">
        <v>29</v>
      </c>
      <c r="N19" s="41">
        <v>17</v>
      </c>
      <c r="O19" s="41">
        <v>80</v>
      </c>
      <c r="P19" s="41">
        <v>52</v>
      </c>
      <c r="Q19" s="237"/>
      <c r="R19" s="41">
        <v>13</v>
      </c>
      <c r="S19" s="41">
        <v>29</v>
      </c>
      <c r="T19" s="41">
        <v>75</v>
      </c>
      <c r="U19" s="41">
        <v>72</v>
      </c>
      <c r="V19" s="41">
        <v>9</v>
      </c>
      <c r="W19" s="41">
        <v>80</v>
      </c>
      <c r="X19" s="41">
        <v>80</v>
      </c>
      <c r="Y19" s="41">
        <v>80</v>
      </c>
      <c r="Z19" s="41">
        <v>80</v>
      </c>
      <c r="AA19" s="41">
        <v>80</v>
      </c>
      <c r="AB19" s="41">
        <v>80</v>
      </c>
      <c r="AC19" s="41">
        <v>80</v>
      </c>
      <c r="AD19" s="41">
        <v>80</v>
      </c>
      <c r="AE19" s="41">
        <v>62</v>
      </c>
      <c r="AF19" s="41">
        <v>68</v>
      </c>
      <c r="AG19" s="41">
        <v>12</v>
      </c>
      <c r="AH19" s="145">
        <f t="shared" si="0"/>
        <v>1746</v>
      </c>
      <c r="AI19" s="145">
        <f t="shared" si="1"/>
        <v>1325</v>
      </c>
      <c r="AJ19" s="145">
        <f t="shared" si="2"/>
        <v>217</v>
      </c>
    </row>
    <row r="20" spans="1:36">
      <c r="A20" s="275" t="s">
        <v>451</v>
      </c>
      <c r="B20" s="276" t="s">
        <v>487</v>
      </c>
      <c r="C20" s="41">
        <v>70</v>
      </c>
      <c r="D20" s="41">
        <v>37</v>
      </c>
      <c r="E20" s="41">
        <v>59</v>
      </c>
      <c r="F20" s="297"/>
      <c r="G20" s="41">
        <v>80</v>
      </c>
      <c r="H20" s="41">
        <v>80</v>
      </c>
      <c r="I20" s="41">
        <v>80</v>
      </c>
      <c r="J20" s="41">
        <v>33</v>
      </c>
      <c r="K20" s="297"/>
      <c r="L20" s="41">
        <v>80</v>
      </c>
      <c r="M20" s="41">
        <v>80</v>
      </c>
      <c r="N20" s="41">
        <v>80</v>
      </c>
      <c r="O20" s="41">
        <v>80</v>
      </c>
      <c r="P20" s="41">
        <v>62</v>
      </c>
      <c r="Q20" s="237"/>
      <c r="R20" s="41">
        <v>61</v>
      </c>
      <c r="S20" s="41">
        <v>49</v>
      </c>
      <c r="T20" s="250"/>
      <c r="U20" s="250"/>
      <c r="V20" s="250"/>
      <c r="W20" s="41">
        <v>71</v>
      </c>
      <c r="X20" s="237"/>
      <c r="Y20" s="237"/>
      <c r="Z20" s="41">
        <v>67</v>
      </c>
      <c r="AA20" s="41">
        <v>80</v>
      </c>
      <c r="AB20" s="641" t="s">
        <v>911</v>
      </c>
      <c r="AC20" s="642"/>
      <c r="AD20" s="642"/>
      <c r="AE20" s="642"/>
      <c r="AF20" s="642"/>
      <c r="AG20" s="643"/>
      <c r="AH20" s="145">
        <f t="shared" si="0"/>
        <v>1149</v>
      </c>
      <c r="AI20" s="145">
        <f t="shared" si="1"/>
        <v>841</v>
      </c>
      <c r="AJ20" s="145">
        <f t="shared" si="2"/>
        <v>142</v>
      </c>
    </row>
    <row r="21" spans="1:36">
      <c r="A21" s="275" t="s">
        <v>720</v>
      </c>
      <c r="B21" s="276" t="s">
        <v>487</v>
      </c>
      <c r="C21" s="41">
        <v>80</v>
      </c>
      <c r="D21" s="41">
        <v>50</v>
      </c>
      <c r="E21" s="237"/>
      <c r="F21" s="237"/>
      <c r="G21" s="41">
        <v>10</v>
      </c>
      <c r="H21" s="297"/>
      <c r="I21" s="100">
        <v>70</v>
      </c>
      <c r="J21" s="297"/>
      <c r="K21" s="41">
        <v>21</v>
      </c>
      <c r="L21" s="237"/>
      <c r="M21" s="237"/>
      <c r="N21" s="237"/>
      <c r="O21" s="41">
        <v>27</v>
      </c>
      <c r="P21" s="41">
        <v>64</v>
      </c>
      <c r="Q21" s="41">
        <v>80</v>
      </c>
      <c r="R21" s="250"/>
      <c r="S21" s="250"/>
      <c r="T21" s="41">
        <v>51</v>
      </c>
      <c r="U21" s="41">
        <v>47</v>
      </c>
      <c r="V21" s="41">
        <v>13</v>
      </c>
      <c r="W21" s="100">
        <v>21</v>
      </c>
      <c r="X21" s="41">
        <v>80</v>
      </c>
      <c r="Y21" s="41">
        <v>80</v>
      </c>
      <c r="Z21" s="41">
        <v>80</v>
      </c>
      <c r="AA21" s="100">
        <v>70</v>
      </c>
      <c r="AB21" s="41">
        <v>80</v>
      </c>
      <c r="AC21" s="41">
        <v>79</v>
      </c>
      <c r="AD21" s="41">
        <v>65</v>
      </c>
      <c r="AE21" s="41">
        <v>80</v>
      </c>
      <c r="AF21" s="41">
        <v>80</v>
      </c>
      <c r="AG21" s="41">
        <v>80</v>
      </c>
      <c r="AH21" s="145">
        <f t="shared" si="0"/>
        <v>1308</v>
      </c>
      <c r="AI21" s="145">
        <f t="shared" si="1"/>
        <v>953</v>
      </c>
      <c r="AJ21" s="145">
        <f t="shared" si="2"/>
        <v>225</v>
      </c>
    </row>
    <row r="22" spans="1:36">
      <c r="A22" s="293" t="s">
        <v>909</v>
      </c>
      <c r="B22" s="304" t="s">
        <v>487</v>
      </c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41">
        <v>18</v>
      </c>
      <c r="AB22" s="227"/>
      <c r="AC22" s="227"/>
      <c r="AD22" s="227"/>
      <c r="AE22" s="227"/>
      <c r="AF22" s="227"/>
      <c r="AG22" s="227"/>
      <c r="AH22" s="145">
        <f t="shared" si="0"/>
        <v>18</v>
      </c>
      <c r="AI22" s="145">
        <f t="shared" si="1"/>
        <v>18</v>
      </c>
      <c r="AJ22" s="145">
        <f t="shared" si="2"/>
        <v>0</v>
      </c>
    </row>
    <row r="23" spans="1:36">
      <c r="A23" s="275" t="s">
        <v>472</v>
      </c>
      <c r="B23" s="276" t="s">
        <v>488</v>
      </c>
      <c r="C23" s="237"/>
      <c r="D23" s="237"/>
      <c r="E23" s="41">
        <v>33</v>
      </c>
      <c r="F23" s="41">
        <v>23</v>
      </c>
      <c r="G23" s="297"/>
      <c r="H23" s="41">
        <v>33</v>
      </c>
      <c r="I23" s="237"/>
      <c r="J23" s="237"/>
      <c r="K23" s="237"/>
      <c r="L23" s="237"/>
      <c r="M23" s="237"/>
      <c r="N23" s="237"/>
      <c r="O23" s="41">
        <v>53</v>
      </c>
      <c r="P23" s="41">
        <v>12</v>
      </c>
      <c r="Q23" s="41">
        <v>35</v>
      </c>
      <c r="R23" s="41">
        <v>19</v>
      </c>
      <c r="S23" s="250"/>
      <c r="T23" s="250"/>
      <c r="U23" s="41">
        <v>61</v>
      </c>
      <c r="V23" s="250"/>
      <c r="W23" s="41">
        <v>49</v>
      </c>
      <c r="X23" s="41">
        <v>40</v>
      </c>
      <c r="Y23" s="41">
        <v>60</v>
      </c>
      <c r="Z23" s="41">
        <v>40</v>
      </c>
      <c r="AA23" s="41">
        <v>50</v>
      </c>
      <c r="AB23" s="41">
        <v>40</v>
      </c>
      <c r="AC23" s="41">
        <v>1</v>
      </c>
      <c r="AD23" s="297"/>
      <c r="AE23" s="41">
        <v>7</v>
      </c>
      <c r="AF23" s="297"/>
      <c r="AG23" s="237"/>
      <c r="AH23" s="145">
        <f t="shared" si="0"/>
        <v>556</v>
      </c>
      <c r="AI23" s="145">
        <f t="shared" si="1"/>
        <v>415</v>
      </c>
      <c r="AJ23" s="145">
        <f t="shared" si="2"/>
        <v>108</v>
      </c>
    </row>
    <row r="24" spans="1:36">
      <c r="A24" s="275" t="s">
        <v>449</v>
      </c>
      <c r="B24" s="276" t="s">
        <v>488</v>
      </c>
      <c r="C24" s="237"/>
      <c r="D24" s="237"/>
      <c r="E24" s="41">
        <v>40</v>
      </c>
      <c r="F24" s="41">
        <v>57</v>
      </c>
      <c r="G24" s="41">
        <v>70</v>
      </c>
      <c r="H24" s="237"/>
      <c r="I24" s="237"/>
      <c r="J24" s="41">
        <v>61</v>
      </c>
      <c r="K24" s="41">
        <v>80</v>
      </c>
      <c r="L24" s="41">
        <v>51</v>
      </c>
      <c r="M24" s="41">
        <v>80</v>
      </c>
      <c r="N24" s="41">
        <v>63</v>
      </c>
      <c r="O24" s="237"/>
      <c r="P24" s="237"/>
      <c r="Q24" s="41">
        <v>45</v>
      </c>
      <c r="R24" s="41">
        <v>80</v>
      </c>
      <c r="S24" s="41">
        <v>80</v>
      </c>
      <c r="T24" s="41">
        <v>80</v>
      </c>
      <c r="U24" s="41">
        <v>5</v>
      </c>
      <c r="V24" s="41">
        <v>66</v>
      </c>
      <c r="W24" s="236"/>
      <c r="X24" s="236"/>
      <c r="Y24" s="236"/>
      <c r="Z24" s="236"/>
      <c r="AA24" s="236"/>
      <c r="AB24" s="297"/>
      <c r="AC24" s="296">
        <v>80</v>
      </c>
      <c r="AD24" s="41">
        <v>80</v>
      </c>
      <c r="AE24" s="237"/>
      <c r="AF24" s="237"/>
      <c r="AG24" s="41">
        <v>80</v>
      </c>
      <c r="AH24" s="145">
        <f t="shared" si="0"/>
        <v>1098</v>
      </c>
      <c r="AI24" s="145">
        <f t="shared" si="1"/>
        <v>811</v>
      </c>
      <c r="AJ24" s="145">
        <f t="shared" si="2"/>
        <v>247</v>
      </c>
    </row>
    <row r="25" spans="1:36">
      <c r="A25" s="227" t="s">
        <v>667</v>
      </c>
      <c r="B25" s="305" t="s">
        <v>488</v>
      </c>
      <c r="C25" s="295"/>
      <c r="D25" s="295"/>
      <c r="E25" s="41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41">
        <v>9</v>
      </c>
      <c r="X25" s="227"/>
      <c r="Y25" s="41">
        <v>12</v>
      </c>
      <c r="Z25" s="227"/>
      <c r="AA25" s="227"/>
      <c r="AB25" s="227"/>
      <c r="AC25" s="227"/>
      <c r="AD25" s="227"/>
      <c r="AE25" s="227"/>
      <c r="AF25" s="227"/>
      <c r="AG25" s="227"/>
      <c r="AH25" s="145">
        <f t="shared" si="0"/>
        <v>21</v>
      </c>
      <c r="AI25" s="145">
        <f t="shared" si="1"/>
        <v>21</v>
      </c>
      <c r="AJ25" s="145">
        <f t="shared" si="2"/>
        <v>0</v>
      </c>
    </row>
    <row r="26" spans="1:36">
      <c r="A26" s="275" t="s">
        <v>800</v>
      </c>
      <c r="B26" s="276" t="s">
        <v>488</v>
      </c>
      <c r="C26" s="237"/>
      <c r="D26" s="237"/>
      <c r="E26" s="237"/>
      <c r="F26" s="237"/>
      <c r="G26" s="237"/>
      <c r="H26" s="237"/>
      <c r="I26" s="41">
        <v>15</v>
      </c>
      <c r="J26" s="41">
        <v>47</v>
      </c>
      <c r="K26" s="41">
        <v>59</v>
      </c>
      <c r="L26" s="41">
        <v>29</v>
      </c>
      <c r="M26" s="237"/>
      <c r="N26" s="237"/>
      <c r="O26" s="237"/>
      <c r="P26" s="41">
        <v>2</v>
      </c>
      <c r="Q26" s="41">
        <v>80</v>
      </c>
      <c r="R26" s="250"/>
      <c r="S26" s="41">
        <v>31</v>
      </c>
      <c r="T26" s="41">
        <v>29</v>
      </c>
      <c r="U26" s="41">
        <v>33</v>
      </c>
      <c r="V26" s="41">
        <v>71</v>
      </c>
      <c r="W26" s="236"/>
      <c r="X26" s="41">
        <v>40</v>
      </c>
      <c r="Y26" s="41">
        <v>20</v>
      </c>
      <c r="Z26" s="41">
        <v>30</v>
      </c>
      <c r="AA26" s="41">
        <v>30</v>
      </c>
      <c r="AB26" s="41">
        <v>40</v>
      </c>
      <c r="AC26" s="41">
        <v>58</v>
      </c>
      <c r="AD26" s="41">
        <v>15</v>
      </c>
      <c r="AE26" s="237"/>
      <c r="AF26" s="41">
        <v>12</v>
      </c>
      <c r="AG26" s="237"/>
      <c r="AH26" s="145">
        <f t="shared" si="0"/>
        <v>641</v>
      </c>
      <c r="AI26" s="145">
        <f t="shared" si="1"/>
        <v>367</v>
      </c>
      <c r="AJ26" s="145">
        <f t="shared" si="2"/>
        <v>274</v>
      </c>
    </row>
    <row r="27" spans="1:36">
      <c r="A27" s="227" t="s">
        <v>902</v>
      </c>
      <c r="B27" s="305" t="s">
        <v>481</v>
      </c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41">
        <v>13</v>
      </c>
      <c r="AA27" s="227"/>
      <c r="AB27" s="227"/>
      <c r="AC27" s="227"/>
      <c r="AD27" s="227"/>
      <c r="AE27" s="227"/>
      <c r="AF27" s="227"/>
      <c r="AG27" s="227"/>
      <c r="AH27" s="145">
        <f t="shared" si="0"/>
        <v>13</v>
      </c>
      <c r="AI27" s="145">
        <f t="shared" si="1"/>
        <v>13</v>
      </c>
      <c r="AJ27" s="145">
        <f t="shared" si="2"/>
        <v>0</v>
      </c>
    </row>
    <row r="28" spans="1:36">
      <c r="A28" s="227" t="s">
        <v>897</v>
      </c>
      <c r="B28" s="305" t="s">
        <v>481</v>
      </c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41">
        <v>68</v>
      </c>
      <c r="Z28" s="227"/>
      <c r="AA28" s="227"/>
      <c r="AB28" s="227"/>
      <c r="AC28" s="227"/>
      <c r="AD28" s="227"/>
      <c r="AE28" s="227"/>
      <c r="AF28" s="227"/>
      <c r="AG28" s="227"/>
      <c r="AH28" s="145">
        <f t="shared" si="0"/>
        <v>68</v>
      </c>
      <c r="AI28" s="145">
        <f t="shared" si="1"/>
        <v>68</v>
      </c>
      <c r="AJ28" s="145">
        <f t="shared" si="2"/>
        <v>0</v>
      </c>
    </row>
    <row r="29" spans="1:36">
      <c r="A29" s="286" t="s">
        <v>903</v>
      </c>
      <c r="B29" s="286" t="s">
        <v>481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41">
        <v>80</v>
      </c>
      <c r="AA29" s="232">
        <v>62</v>
      </c>
      <c r="AB29" s="227"/>
      <c r="AC29" s="227"/>
      <c r="AD29" s="227"/>
      <c r="AE29" s="227"/>
      <c r="AF29" s="227"/>
      <c r="AG29" s="227"/>
      <c r="AH29" s="145">
        <f t="shared" si="0"/>
        <v>142</v>
      </c>
      <c r="AI29" s="145">
        <f t="shared" si="1"/>
        <v>142</v>
      </c>
      <c r="AJ29" s="145">
        <f t="shared" si="2"/>
        <v>0</v>
      </c>
    </row>
    <row r="30" spans="1:36">
      <c r="A30" s="286" t="s">
        <v>870</v>
      </c>
      <c r="B30" s="286" t="s">
        <v>481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41">
        <v>13</v>
      </c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145">
        <f t="shared" si="0"/>
        <v>13</v>
      </c>
      <c r="AI30" s="145">
        <f t="shared" si="1"/>
        <v>0</v>
      </c>
      <c r="AJ30" s="145">
        <f t="shared" si="2"/>
        <v>13</v>
      </c>
    </row>
    <row r="31" spans="1:36">
      <c r="A31" s="275" t="s">
        <v>588</v>
      </c>
      <c r="B31" s="276" t="s">
        <v>481</v>
      </c>
      <c r="C31" s="41">
        <v>56</v>
      </c>
      <c r="D31" s="41">
        <v>80</v>
      </c>
      <c r="E31" s="41">
        <v>75</v>
      </c>
      <c r="F31" s="41">
        <v>80</v>
      </c>
      <c r="G31" s="41">
        <v>62</v>
      </c>
      <c r="H31" s="41">
        <v>80</v>
      </c>
      <c r="I31" s="41"/>
      <c r="J31" s="41">
        <v>80</v>
      </c>
      <c r="K31" s="297"/>
      <c r="L31" s="41">
        <v>32</v>
      </c>
      <c r="M31" s="41">
        <v>80</v>
      </c>
      <c r="N31" s="41">
        <v>70</v>
      </c>
      <c r="O31" s="237"/>
      <c r="P31" s="237"/>
      <c r="Q31" s="237"/>
      <c r="R31" s="237"/>
      <c r="S31" s="237"/>
      <c r="T31" s="41">
        <v>35</v>
      </c>
      <c r="U31" s="41">
        <v>80</v>
      </c>
      <c r="V31" s="41">
        <v>36</v>
      </c>
      <c r="W31" s="236"/>
      <c r="X31" s="236"/>
      <c r="Y31" s="236"/>
      <c r="Z31" s="236"/>
      <c r="AA31" s="236"/>
      <c r="AB31" s="41">
        <v>65</v>
      </c>
      <c r="AC31" s="237"/>
      <c r="AD31" s="41">
        <v>25</v>
      </c>
      <c r="AE31" s="41">
        <v>61</v>
      </c>
      <c r="AF31" s="41">
        <v>80</v>
      </c>
      <c r="AG31" s="41">
        <v>80</v>
      </c>
      <c r="AH31" s="145">
        <f t="shared" si="0"/>
        <v>1157</v>
      </c>
      <c r="AI31" s="145">
        <f t="shared" si="1"/>
        <v>798</v>
      </c>
      <c r="AJ31" s="145">
        <f t="shared" si="2"/>
        <v>148</v>
      </c>
    </row>
    <row r="32" spans="1:36">
      <c r="A32" s="275" t="s">
        <v>801</v>
      </c>
      <c r="B32" s="276" t="s">
        <v>481</v>
      </c>
      <c r="C32" s="41">
        <v>72</v>
      </c>
      <c r="D32" s="41">
        <v>80</v>
      </c>
      <c r="E32" s="41">
        <v>42</v>
      </c>
      <c r="F32" s="297"/>
      <c r="G32" s="297"/>
      <c r="H32" s="41">
        <v>47</v>
      </c>
      <c r="I32" s="41">
        <v>46</v>
      </c>
      <c r="J32" s="297"/>
      <c r="K32" s="41">
        <v>71</v>
      </c>
      <c r="L32" s="250"/>
      <c r="M32" s="294"/>
      <c r="N32" s="41">
        <v>10</v>
      </c>
      <c r="O32" s="41">
        <v>66</v>
      </c>
      <c r="P32" s="41">
        <v>64</v>
      </c>
      <c r="Q32" s="41">
        <v>80</v>
      </c>
      <c r="R32" s="41">
        <v>67</v>
      </c>
      <c r="S32" s="41">
        <v>51</v>
      </c>
      <c r="T32" s="41">
        <v>45</v>
      </c>
      <c r="U32" s="41">
        <v>19</v>
      </c>
      <c r="V32" s="41">
        <v>71</v>
      </c>
      <c r="W32" s="41">
        <v>79</v>
      </c>
      <c r="X32" s="41">
        <v>80</v>
      </c>
      <c r="Y32" s="237"/>
      <c r="Z32" s="237"/>
      <c r="AA32" s="237"/>
      <c r="AB32" s="41">
        <v>72</v>
      </c>
      <c r="AC32" s="100">
        <v>70</v>
      </c>
      <c r="AD32" s="41">
        <v>80</v>
      </c>
      <c r="AE32" s="41">
        <v>73</v>
      </c>
      <c r="AF32" s="41">
        <v>40</v>
      </c>
      <c r="AG32" s="237"/>
      <c r="AH32" s="145">
        <f t="shared" si="0"/>
        <v>1325</v>
      </c>
      <c r="AI32" s="145">
        <f t="shared" si="1"/>
        <v>826</v>
      </c>
      <c r="AJ32" s="145">
        <f t="shared" si="2"/>
        <v>305</v>
      </c>
    </row>
    <row r="33" spans="1:36">
      <c r="A33" s="285" t="s">
        <v>805</v>
      </c>
      <c r="B33" s="286" t="s">
        <v>481</v>
      </c>
      <c r="C33" s="236" t="s">
        <v>825</v>
      </c>
      <c r="D33" s="236" t="s">
        <v>825</v>
      </c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145">
        <f t="shared" si="0"/>
        <v>0</v>
      </c>
      <c r="AI33" s="145">
        <f t="shared" si="1"/>
        <v>0</v>
      </c>
      <c r="AJ33" s="145">
        <f t="shared" si="2"/>
        <v>0</v>
      </c>
    </row>
    <row r="34" spans="1:36">
      <c r="A34" s="227" t="s">
        <v>802</v>
      </c>
      <c r="B34" s="287" t="s">
        <v>481</v>
      </c>
      <c r="C34" s="41">
        <v>32</v>
      </c>
      <c r="D34" s="41">
        <v>23</v>
      </c>
      <c r="E34" s="41">
        <v>40</v>
      </c>
      <c r="F34" s="41">
        <v>23</v>
      </c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145">
        <f t="shared" si="0"/>
        <v>118</v>
      </c>
      <c r="AI34" s="145">
        <f t="shared" si="1"/>
        <v>23</v>
      </c>
      <c r="AJ34" s="145">
        <f t="shared" si="2"/>
        <v>0</v>
      </c>
    </row>
    <row r="35" spans="1:36">
      <c r="A35" s="283" t="s">
        <v>636</v>
      </c>
      <c r="B35" s="282" t="s">
        <v>481</v>
      </c>
      <c r="C35" s="41">
        <v>10</v>
      </c>
      <c r="D35" s="237"/>
      <c r="E35" s="237"/>
      <c r="F35" s="237"/>
      <c r="G35" s="237"/>
      <c r="H35" s="41">
        <v>53</v>
      </c>
      <c r="I35" s="41">
        <v>65</v>
      </c>
      <c r="J35" s="100">
        <v>70</v>
      </c>
      <c r="K35" s="237"/>
      <c r="L35" s="41">
        <v>80</v>
      </c>
      <c r="M35" s="41">
        <v>80</v>
      </c>
      <c r="N35" s="41">
        <v>80</v>
      </c>
      <c r="O35" s="41">
        <v>80</v>
      </c>
      <c r="P35" s="41">
        <v>64</v>
      </c>
      <c r="Q35" s="41">
        <v>67</v>
      </c>
      <c r="R35" s="41">
        <v>80</v>
      </c>
      <c r="S35" s="41">
        <v>80</v>
      </c>
      <c r="T35" s="237"/>
      <c r="U35" s="41">
        <v>75</v>
      </c>
      <c r="V35" s="41">
        <v>80</v>
      </c>
      <c r="W35" s="41">
        <v>80</v>
      </c>
      <c r="X35" s="237"/>
      <c r="Y35" s="41">
        <v>80</v>
      </c>
      <c r="Z35" s="237"/>
      <c r="AA35" s="237"/>
      <c r="AB35" s="237"/>
      <c r="AC35" s="237"/>
      <c r="AD35" s="41">
        <v>55</v>
      </c>
      <c r="AE35" s="41">
        <v>80</v>
      </c>
      <c r="AF35" s="297"/>
      <c r="AG35" s="41">
        <v>40</v>
      </c>
      <c r="AH35" s="145">
        <f t="shared" ref="AH35:AH64" si="3">SUM(C35:AG35)</f>
        <v>1299</v>
      </c>
      <c r="AI35" s="145">
        <f t="shared" ref="AI35:AI64" si="4">SUM(F35:J35,M35:O35,R35:T35,W35:AG35)</f>
        <v>923</v>
      </c>
      <c r="AJ35" s="145">
        <f t="shared" si="2"/>
        <v>366</v>
      </c>
    </row>
    <row r="36" spans="1:36">
      <c r="A36" s="273" t="s">
        <v>474</v>
      </c>
      <c r="B36" s="276" t="s">
        <v>481</v>
      </c>
      <c r="C36" s="237"/>
      <c r="D36" s="41">
        <v>57</v>
      </c>
      <c r="E36" s="41">
        <v>41</v>
      </c>
      <c r="F36" s="41">
        <v>57</v>
      </c>
      <c r="G36" s="41">
        <v>80</v>
      </c>
      <c r="H36" s="41">
        <v>27</v>
      </c>
      <c r="I36" s="41">
        <v>34</v>
      </c>
      <c r="J36" s="297"/>
      <c r="K36" s="41">
        <v>14</v>
      </c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41">
        <v>18</v>
      </c>
      <c r="AF36" s="41">
        <v>68</v>
      </c>
      <c r="AG36" s="41">
        <v>40</v>
      </c>
      <c r="AH36" s="145">
        <f t="shared" si="3"/>
        <v>436</v>
      </c>
      <c r="AI36" s="145">
        <f t="shared" si="4"/>
        <v>324</v>
      </c>
      <c r="AJ36" s="145">
        <f t="shared" si="2"/>
        <v>14</v>
      </c>
    </row>
    <row r="37" spans="1:36">
      <c r="A37" s="227" t="s">
        <v>891</v>
      </c>
      <c r="B37" s="305" t="s">
        <v>481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41">
        <v>29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145">
        <f t="shared" si="3"/>
        <v>29</v>
      </c>
      <c r="AI37" s="145">
        <f t="shared" si="4"/>
        <v>29</v>
      </c>
      <c r="AJ37" s="145">
        <f t="shared" si="2"/>
        <v>0</v>
      </c>
    </row>
    <row r="38" spans="1:36">
      <c r="A38" s="227" t="s">
        <v>632</v>
      </c>
      <c r="B38" s="305" t="s">
        <v>481</v>
      </c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41">
        <v>14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145">
        <f t="shared" si="3"/>
        <v>14</v>
      </c>
      <c r="AI38" s="145">
        <f t="shared" si="4"/>
        <v>14</v>
      </c>
      <c r="AJ38" s="145">
        <f t="shared" si="2"/>
        <v>0</v>
      </c>
    </row>
    <row r="39" spans="1:36">
      <c r="A39" s="275" t="s">
        <v>828</v>
      </c>
      <c r="B39" s="276" t="s">
        <v>489</v>
      </c>
      <c r="C39" s="237"/>
      <c r="D39" s="237"/>
      <c r="E39" s="237"/>
      <c r="F39" s="41">
        <v>80</v>
      </c>
      <c r="G39" s="41">
        <v>29</v>
      </c>
      <c r="H39" s="237"/>
      <c r="I39" s="237"/>
      <c r="J39" s="41">
        <v>80</v>
      </c>
      <c r="K39" s="100">
        <v>70</v>
      </c>
      <c r="L39" s="41">
        <v>62</v>
      </c>
      <c r="M39" s="41">
        <v>51</v>
      </c>
      <c r="N39" s="41">
        <v>80</v>
      </c>
      <c r="O39" s="237"/>
      <c r="P39" s="237"/>
      <c r="Q39" s="237"/>
      <c r="R39" s="41">
        <v>80</v>
      </c>
      <c r="S39" s="41">
        <v>80</v>
      </c>
      <c r="T39" s="41">
        <v>80</v>
      </c>
      <c r="U39" s="250"/>
      <c r="V39" s="41">
        <v>44</v>
      </c>
      <c r="W39" s="236"/>
      <c r="X39" s="236"/>
      <c r="Y39" s="236"/>
      <c r="Z39" s="236"/>
      <c r="AA39" s="236"/>
      <c r="AB39" s="237"/>
      <c r="AC39" s="237"/>
      <c r="AD39" s="237"/>
      <c r="AE39" s="237"/>
      <c r="AF39" s="41">
        <v>40</v>
      </c>
      <c r="AG39" s="41">
        <v>74</v>
      </c>
      <c r="AH39" s="145">
        <f t="shared" si="3"/>
        <v>850</v>
      </c>
      <c r="AI39" s="145">
        <f t="shared" si="4"/>
        <v>674</v>
      </c>
      <c r="AJ39" s="145">
        <f t="shared" si="2"/>
        <v>176</v>
      </c>
    </row>
    <row r="40" spans="1:36">
      <c r="A40" s="275" t="s">
        <v>803</v>
      </c>
      <c r="B40" s="288" t="s">
        <v>97</v>
      </c>
      <c r="C40" s="41">
        <v>40</v>
      </c>
      <c r="D40" s="41">
        <v>27</v>
      </c>
      <c r="E40" s="41">
        <v>33</v>
      </c>
      <c r="F40" s="297"/>
      <c r="G40" s="41">
        <v>15</v>
      </c>
      <c r="H40" s="41">
        <v>7</v>
      </c>
      <c r="I40" s="41">
        <v>12</v>
      </c>
      <c r="J40" s="297"/>
      <c r="K40" s="297"/>
      <c r="L40" s="297"/>
      <c r="M40" s="250"/>
      <c r="N40" s="41">
        <v>6</v>
      </c>
      <c r="O40" s="250"/>
      <c r="P40" s="41">
        <v>8</v>
      </c>
      <c r="Q40" s="41">
        <v>13</v>
      </c>
      <c r="R40" s="250"/>
      <c r="S40" s="250"/>
      <c r="T40" s="250"/>
      <c r="U40" s="41">
        <v>9</v>
      </c>
      <c r="V40" s="41">
        <v>9</v>
      </c>
      <c r="W40" s="41">
        <v>12</v>
      </c>
      <c r="X40" s="250"/>
      <c r="Y40" s="41">
        <v>13</v>
      </c>
      <c r="Z40" s="41">
        <v>8</v>
      </c>
      <c r="AA40" s="41">
        <v>40</v>
      </c>
      <c r="AB40" s="41">
        <v>8</v>
      </c>
      <c r="AC40" s="297"/>
      <c r="AD40" s="297"/>
      <c r="AE40" s="41">
        <v>5</v>
      </c>
      <c r="AF40" s="237"/>
      <c r="AG40" s="237"/>
      <c r="AH40" s="145">
        <f t="shared" si="3"/>
        <v>265</v>
      </c>
      <c r="AI40" s="145">
        <f t="shared" si="4"/>
        <v>126</v>
      </c>
      <c r="AJ40" s="145">
        <f t="shared" si="2"/>
        <v>39</v>
      </c>
    </row>
    <row r="41" spans="1:36">
      <c r="A41" s="275" t="s">
        <v>459</v>
      </c>
      <c r="B41" s="288" t="s">
        <v>97</v>
      </c>
      <c r="C41" s="41">
        <v>71</v>
      </c>
      <c r="D41" s="41">
        <v>80</v>
      </c>
      <c r="E41" s="41">
        <v>56</v>
      </c>
      <c r="F41" s="41">
        <v>80</v>
      </c>
      <c r="G41" s="41">
        <v>65</v>
      </c>
      <c r="H41" s="41">
        <v>73</v>
      </c>
      <c r="I41" s="41">
        <v>68</v>
      </c>
      <c r="J41" s="41">
        <v>56</v>
      </c>
      <c r="K41" s="41">
        <v>63</v>
      </c>
      <c r="L41" s="41">
        <v>23</v>
      </c>
      <c r="M41" s="294"/>
      <c r="N41" s="41">
        <v>10</v>
      </c>
      <c r="O41" s="41">
        <v>23</v>
      </c>
      <c r="P41" s="41">
        <v>56</v>
      </c>
      <c r="Q41" s="41">
        <v>80</v>
      </c>
      <c r="R41" s="41">
        <v>7</v>
      </c>
      <c r="S41" s="41">
        <v>8</v>
      </c>
      <c r="T41" s="41">
        <v>24</v>
      </c>
      <c r="U41" s="41">
        <v>80</v>
      </c>
      <c r="V41" s="41">
        <v>80</v>
      </c>
      <c r="W41" s="41">
        <v>80</v>
      </c>
      <c r="X41" s="41">
        <v>19</v>
      </c>
      <c r="Y41" s="41">
        <v>80</v>
      </c>
      <c r="Z41" s="41">
        <v>80</v>
      </c>
      <c r="AA41" s="41">
        <v>40</v>
      </c>
      <c r="AB41" s="41">
        <v>15</v>
      </c>
      <c r="AC41" s="41">
        <v>3</v>
      </c>
      <c r="AD41" s="41">
        <v>10</v>
      </c>
      <c r="AE41" s="41">
        <v>80</v>
      </c>
      <c r="AF41" s="41">
        <v>20</v>
      </c>
      <c r="AG41" s="41">
        <v>40</v>
      </c>
      <c r="AH41" s="145">
        <f t="shared" si="3"/>
        <v>1470</v>
      </c>
      <c r="AI41" s="145">
        <f t="shared" si="4"/>
        <v>881</v>
      </c>
      <c r="AJ41" s="145">
        <f t="shared" si="2"/>
        <v>382</v>
      </c>
    </row>
    <row r="42" spans="1:36">
      <c r="A42" s="280" t="s">
        <v>752</v>
      </c>
      <c r="B42" s="287" t="s">
        <v>97</v>
      </c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145">
        <f t="shared" si="3"/>
        <v>0</v>
      </c>
      <c r="AI42" s="145">
        <f t="shared" si="4"/>
        <v>0</v>
      </c>
      <c r="AJ42" s="145">
        <f t="shared" si="2"/>
        <v>0</v>
      </c>
    </row>
    <row r="43" spans="1:36">
      <c r="A43" s="280" t="s">
        <v>640</v>
      </c>
      <c r="B43" s="287" t="s">
        <v>97</v>
      </c>
      <c r="C43" s="227"/>
      <c r="D43" s="227"/>
      <c r="E43" s="227"/>
      <c r="F43" s="296">
        <v>20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145">
        <f t="shared" si="3"/>
        <v>20</v>
      </c>
      <c r="AI43" s="145">
        <f t="shared" si="4"/>
        <v>20</v>
      </c>
      <c r="AJ43" s="145">
        <f t="shared" si="2"/>
        <v>0</v>
      </c>
    </row>
    <row r="44" spans="1:36">
      <c r="A44" s="275" t="s">
        <v>531</v>
      </c>
      <c r="B44" s="276" t="s">
        <v>97</v>
      </c>
      <c r="C44" s="237"/>
      <c r="D44" s="237"/>
      <c r="E44" s="237"/>
      <c r="F44" s="237"/>
      <c r="G44" s="237"/>
      <c r="H44" s="237"/>
      <c r="I44" s="237"/>
      <c r="J44" s="41">
        <v>24</v>
      </c>
      <c r="K44" s="41">
        <v>17</v>
      </c>
      <c r="L44" s="41">
        <v>57</v>
      </c>
      <c r="M44" s="41">
        <v>80</v>
      </c>
      <c r="N44" s="41">
        <v>70</v>
      </c>
      <c r="O44" s="41">
        <v>57</v>
      </c>
      <c r="P44" s="237"/>
      <c r="Q44" s="41">
        <v>67</v>
      </c>
      <c r="R44" s="41">
        <v>73</v>
      </c>
      <c r="S44" s="41">
        <v>72</v>
      </c>
      <c r="T44" s="41">
        <v>80</v>
      </c>
      <c r="U44" s="41">
        <v>71</v>
      </c>
      <c r="V44" s="41">
        <v>80</v>
      </c>
      <c r="W44" s="236"/>
      <c r="X44" s="41">
        <v>80</v>
      </c>
      <c r="Y44" s="236"/>
      <c r="Z44" s="237"/>
      <c r="AA44" s="236"/>
      <c r="AB44" s="100">
        <v>62</v>
      </c>
      <c r="AC44" s="41">
        <v>80</v>
      </c>
      <c r="AD44" s="41">
        <v>80</v>
      </c>
      <c r="AE44" s="41">
        <v>75</v>
      </c>
      <c r="AF44" s="41">
        <v>60</v>
      </c>
      <c r="AG44" s="41">
        <v>40</v>
      </c>
      <c r="AH44" s="145">
        <f t="shared" si="3"/>
        <v>1225</v>
      </c>
      <c r="AI44" s="145">
        <f t="shared" si="4"/>
        <v>933</v>
      </c>
      <c r="AJ44" s="145">
        <f t="shared" si="2"/>
        <v>292</v>
      </c>
    </row>
    <row r="45" spans="1:36">
      <c r="A45" s="275" t="s">
        <v>804</v>
      </c>
      <c r="B45" s="276" t="s">
        <v>97</v>
      </c>
      <c r="C45" s="298"/>
      <c r="D45" s="298"/>
      <c r="E45" s="298"/>
      <c r="F45" s="298"/>
      <c r="G45" s="298"/>
      <c r="H45" s="297"/>
      <c r="I45" s="237"/>
      <c r="J45" s="237"/>
      <c r="K45" s="237"/>
      <c r="L45" s="237"/>
      <c r="M45" s="237"/>
      <c r="N45" s="237"/>
      <c r="O45" s="237"/>
      <c r="P45" s="250"/>
      <c r="Q45" s="41">
        <v>24</v>
      </c>
      <c r="R45" s="250"/>
      <c r="S45" s="250"/>
      <c r="T45" s="41">
        <v>17</v>
      </c>
      <c r="U45" s="41">
        <v>16</v>
      </c>
      <c r="V45" s="41">
        <v>7</v>
      </c>
      <c r="W45" s="41">
        <v>68</v>
      </c>
      <c r="X45" s="41">
        <v>61</v>
      </c>
      <c r="Y45" s="41">
        <v>80</v>
      </c>
      <c r="Z45" s="41">
        <v>80</v>
      </c>
      <c r="AA45" s="41">
        <v>66</v>
      </c>
      <c r="AB45" s="41">
        <v>80</v>
      </c>
      <c r="AC45" s="297"/>
      <c r="AD45" s="100">
        <v>5</v>
      </c>
      <c r="AE45" s="41">
        <v>32</v>
      </c>
      <c r="AF45" s="297"/>
      <c r="AG45" s="297"/>
      <c r="AH45" s="145">
        <f t="shared" si="3"/>
        <v>536</v>
      </c>
      <c r="AI45" s="145">
        <f t="shared" si="4"/>
        <v>489</v>
      </c>
      <c r="AJ45" s="145">
        <f t="shared" si="2"/>
        <v>47</v>
      </c>
    </row>
    <row r="46" spans="1:36">
      <c r="A46" s="227" t="s">
        <v>641</v>
      </c>
      <c r="B46" s="305" t="s">
        <v>103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41">
        <v>12</v>
      </c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145">
        <f t="shared" si="3"/>
        <v>12</v>
      </c>
      <c r="AI46" s="145">
        <f t="shared" si="4"/>
        <v>12</v>
      </c>
      <c r="AJ46" s="145">
        <f t="shared" si="2"/>
        <v>0</v>
      </c>
    </row>
    <row r="47" spans="1:36">
      <c r="A47" s="275" t="s">
        <v>638</v>
      </c>
      <c r="B47" s="276" t="s">
        <v>103</v>
      </c>
      <c r="C47" s="41">
        <v>80</v>
      </c>
      <c r="D47" s="41">
        <v>53</v>
      </c>
      <c r="E47" s="237"/>
      <c r="F47" s="41">
        <v>34</v>
      </c>
      <c r="G47" s="41">
        <v>80</v>
      </c>
      <c r="H47" s="41">
        <v>80</v>
      </c>
      <c r="I47" s="41">
        <v>80</v>
      </c>
      <c r="J47" s="41">
        <v>80</v>
      </c>
      <c r="K47" s="41">
        <v>40</v>
      </c>
      <c r="L47" s="41">
        <v>80</v>
      </c>
      <c r="M47" s="41">
        <v>80</v>
      </c>
      <c r="N47" s="41">
        <v>80</v>
      </c>
      <c r="O47" s="41">
        <v>80</v>
      </c>
      <c r="P47" s="41">
        <v>64</v>
      </c>
      <c r="Q47" s="41">
        <v>56</v>
      </c>
      <c r="R47" s="41">
        <v>80</v>
      </c>
      <c r="S47" s="41">
        <v>80</v>
      </c>
      <c r="T47" s="250"/>
      <c r="U47" s="41">
        <v>64</v>
      </c>
      <c r="V47" s="41">
        <v>73</v>
      </c>
      <c r="W47" s="236"/>
      <c r="X47" s="236"/>
      <c r="Y47" s="236"/>
      <c r="Z47" s="236"/>
      <c r="AA47" s="236"/>
      <c r="AB47" s="297"/>
      <c r="AC47" s="296">
        <v>80</v>
      </c>
      <c r="AD47" s="41">
        <v>65</v>
      </c>
      <c r="AE47" s="297"/>
      <c r="AF47" s="41">
        <v>70</v>
      </c>
      <c r="AG47" s="41">
        <v>62</v>
      </c>
      <c r="AH47" s="145">
        <f t="shared" si="3"/>
        <v>1541</v>
      </c>
      <c r="AI47" s="145">
        <f t="shared" si="4"/>
        <v>1031</v>
      </c>
      <c r="AJ47" s="145">
        <f t="shared" si="2"/>
        <v>377</v>
      </c>
    </row>
    <row r="48" spans="1:36">
      <c r="A48" s="227" t="s">
        <v>906</v>
      </c>
      <c r="B48" s="227" t="s">
        <v>103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41">
        <v>14</v>
      </c>
      <c r="AB48" s="227"/>
      <c r="AC48" s="227"/>
      <c r="AD48" s="227"/>
      <c r="AE48" s="227"/>
      <c r="AF48" s="227"/>
      <c r="AG48" s="227"/>
      <c r="AH48" s="145">
        <f t="shared" si="3"/>
        <v>14</v>
      </c>
      <c r="AI48" s="145">
        <f t="shared" si="4"/>
        <v>14</v>
      </c>
      <c r="AJ48" s="145">
        <f t="shared" si="2"/>
        <v>0</v>
      </c>
    </row>
    <row r="49" spans="1:36">
      <c r="A49" s="275" t="s">
        <v>476</v>
      </c>
      <c r="B49" s="276" t="s">
        <v>103</v>
      </c>
      <c r="C49" s="41">
        <v>49</v>
      </c>
      <c r="D49" s="41">
        <v>80</v>
      </c>
      <c r="E49" s="41">
        <v>80</v>
      </c>
      <c r="F49" s="41">
        <v>46</v>
      </c>
      <c r="G49" s="41">
        <v>15</v>
      </c>
      <c r="H49" s="41">
        <v>80</v>
      </c>
      <c r="I49" s="41">
        <v>80</v>
      </c>
      <c r="J49" s="41">
        <v>80</v>
      </c>
      <c r="K49" s="41">
        <v>80</v>
      </c>
      <c r="L49" s="41">
        <v>80</v>
      </c>
      <c r="M49" s="41">
        <v>80</v>
      </c>
      <c r="N49" s="41">
        <v>74</v>
      </c>
      <c r="O49" s="41">
        <v>30</v>
      </c>
      <c r="P49" s="41">
        <v>64</v>
      </c>
      <c r="Q49" s="237"/>
      <c r="R49" s="41">
        <v>80</v>
      </c>
      <c r="S49" s="41">
        <v>80</v>
      </c>
      <c r="T49" s="41">
        <v>63</v>
      </c>
      <c r="U49" s="41">
        <v>80</v>
      </c>
      <c r="V49" s="237"/>
      <c r="W49" s="236"/>
      <c r="X49" s="236"/>
      <c r="Y49" s="236"/>
      <c r="Z49" s="236"/>
      <c r="AA49" s="236"/>
      <c r="AB49" s="297"/>
      <c r="AC49" s="296">
        <v>14</v>
      </c>
      <c r="AD49" s="41">
        <v>80</v>
      </c>
      <c r="AE49" s="297"/>
      <c r="AF49" s="41">
        <v>80</v>
      </c>
      <c r="AG49" s="41">
        <v>80</v>
      </c>
      <c r="AH49" s="145">
        <f t="shared" si="3"/>
        <v>1475</v>
      </c>
      <c r="AI49" s="145">
        <f t="shared" si="4"/>
        <v>962</v>
      </c>
      <c r="AJ49" s="145">
        <f t="shared" si="2"/>
        <v>304</v>
      </c>
    </row>
    <row r="50" spans="1:36">
      <c r="A50" s="275" t="s">
        <v>806</v>
      </c>
      <c r="B50" s="276" t="s">
        <v>103</v>
      </c>
      <c r="C50" s="298"/>
      <c r="D50" s="298"/>
      <c r="E50" s="298"/>
      <c r="F50" s="298"/>
      <c r="G50" s="298"/>
      <c r="H50" s="298"/>
      <c r="I50" s="298"/>
      <c r="J50" s="298"/>
      <c r="K50" s="297"/>
      <c r="L50" s="297"/>
      <c r="M50" s="250"/>
      <c r="N50" s="250"/>
      <c r="O50" s="250"/>
      <c r="P50" s="250"/>
      <c r="Q50" s="41">
        <v>80</v>
      </c>
      <c r="R50" s="250"/>
      <c r="S50" s="41">
        <v>80</v>
      </c>
      <c r="T50" s="237"/>
      <c r="U50" s="237"/>
      <c r="V50" s="237"/>
      <c r="W50" s="41">
        <v>3</v>
      </c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145">
        <f t="shared" si="3"/>
        <v>163</v>
      </c>
      <c r="AI50" s="145">
        <f t="shared" si="4"/>
        <v>83</v>
      </c>
      <c r="AJ50" s="145">
        <f t="shared" si="2"/>
        <v>80</v>
      </c>
    </row>
    <row r="51" spans="1:36">
      <c r="A51" s="275" t="s">
        <v>645</v>
      </c>
      <c r="B51" s="276" t="s">
        <v>98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41">
        <v>80</v>
      </c>
      <c r="P51" s="41">
        <v>64</v>
      </c>
      <c r="Q51" s="41">
        <v>72</v>
      </c>
      <c r="R51" s="41">
        <v>80</v>
      </c>
      <c r="S51" s="41">
        <v>14</v>
      </c>
      <c r="T51" s="41">
        <v>80</v>
      </c>
      <c r="U51" s="41">
        <v>80</v>
      </c>
      <c r="V51" s="41">
        <v>80</v>
      </c>
      <c r="W51" s="41">
        <v>80</v>
      </c>
      <c r="X51" s="41">
        <v>80</v>
      </c>
      <c r="Y51" s="41">
        <v>80</v>
      </c>
      <c r="Z51" s="41">
        <v>80</v>
      </c>
      <c r="AA51" s="41">
        <v>80</v>
      </c>
      <c r="AB51" s="237"/>
      <c r="AC51" s="237"/>
      <c r="AD51" s="297"/>
      <c r="AE51" s="41">
        <v>80</v>
      </c>
      <c r="AF51" s="41">
        <v>80</v>
      </c>
      <c r="AG51" s="41">
        <v>18</v>
      </c>
      <c r="AH51" s="145">
        <f t="shared" si="3"/>
        <v>1128</v>
      </c>
      <c r="AI51" s="145">
        <f t="shared" si="4"/>
        <v>832</v>
      </c>
      <c r="AJ51" s="145">
        <f t="shared" si="2"/>
        <v>296</v>
      </c>
    </row>
    <row r="52" spans="1:36">
      <c r="A52" s="275" t="s">
        <v>478</v>
      </c>
      <c r="B52" s="276" t="s">
        <v>98</v>
      </c>
      <c r="C52" s="41">
        <v>55</v>
      </c>
      <c r="D52" s="41">
        <v>27</v>
      </c>
      <c r="E52" s="41">
        <v>80</v>
      </c>
      <c r="F52" s="41">
        <v>80</v>
      </c>
      <c r="G52" s="41">
        <v>80</v>
      </c>
      <c r="H52" s="41">
        <v>80</v>
      </c>
      <c r="I52" s="41">
        <v>80</v>
      </c>
      <c r="J52" s="100">
        <v>70</v>
      </c>
      <c r="K52" s="297"/>
      <c r="L52" s="41">
        <v>80</v>
      </c>
      <c r="M52" s="41">
        <v>80</v>
      </c>
      <c r="N52" s="41">
        <v>80</v>
      </c>
      <c r="O52" s="250"/>
      <c r="P52" s="237"/>
      <c r="Q52" s="237"/>
      <c r="R52" s="41">
        <v>80</v>
      </c>
      <c r="S52" s="299"/>
      <c r="T52" s="299"/>
      <c r="U52" s="299"/>
      <c r="V52" s="299"/>
      <c r="W52" s="236"/>
      <c r="X52" s="41">
        <v>80</v>
      </c>
      <c r="Y52" s="236"/>
      <c r="Z52" s="236"/>
      <c r="AA52" s="237"/>
      <c r="AB52" s="297"/>
      <c r="AC52" s="296">
        <v>68</v>
      </c>
      <c r="AD52" s="41">
        <v>80</v>
      </c>
      <c r="AE52" s="41">
        <v>67</v>
      </c>
      <c r="AF52" s="41">
        <v>80</v>
      </c>
      <c r="AG52" s="41">
        <v>80</v>
      </c>
      <c r="AH52" s="145">
        <f t="shared" si="3"/>
        <v>1327</v>
      </c>
      <c r="AI52" s="145">
        <f t="shared" si="4"/>
        <v>1085</v>
      </c>
      <c r="AJ52" s="145">
        <f t="shared" si="2"/>
        <v>80</v>
      </c>
    </row>
    <row r="53" spans="1:36">
      <c r="A53" s="275" t="s">
        <v>626</v>
      </c>
      <c r="B53" s="276" t="s">
        <v>98</v>
      </c>
      <c r="C53" s="41">
        <v>35</v>
      </c>
      <c r="D53" s="41">
        <v>65</v>
      </c>
      <c r="E53" s="237"/>
      <c r="F53" s="100">
        <v>13</v>
      </c>
      <c r="G53" s="41">
        <v>76</v>
      </c>
      <c r="H53" s="41">
        <v>52</v>
      </c>
      <c r="I53" s="41">
        <v>25</v>
      </c>
      <c r="J53" s="41">
        <v>26</v>
      </c>
      <c r="K53" s="41">
        <v>59</v>
      </c>
      <c r="L53" s="41">
        <v>22</v>
      </c>
      <c r="M53" s="41">
        <v>80</v>
      </c>
      <c r="N53" s="237"/>
      <c r="O53" s="41">
        <v>80</v>
      </c>
      <c r="P53" s="41">
        <v>64</v>
      </c>
      <c r="Q53" s="237"/>
      <c r="R53" s="41">
        <v>16</v>
      </c>
      <c r="S53" s="41">
        <v>80</v>
      </c>
      <c r="T53" s="237"/>
      <c r="U53" s="237"/>
      <c r="V53" s="41">
        <v>71</v>
      </c>
      <c r="W53" s="41">
        <v>80</v>
      </c>
      <c r="X53" s="41">
        <v>65</v>
      </c>
      <c r="Y53" s="41">
        <v>80</v>
      </c>
      <c r="Z53" s="41">
        <v>60</v>
      </c>
      <c r="AA53" s="41">
        <v>64</v>
      </c>
      <c r="AB53" s="41">
        <v>80</v>
      </c>
      <c r="AC53" s="41">
        <v>80</v>
      </c>
      <c r="AD53" s="41">
        <v>80</v>
      </c>
      <c r="AE53" s="237"/>
      <c r="AF53" s="237"/>
      <c r="AG53" s="41">
        <v>27</v>
      </c>
      <c r="AH53" s="145">
        <f t="shared" si="3"/>
        <v>1380</v>
      </c>
      <c r="AI53" s="145">
        <f t="shared" si="4"/>
        <v>1064</v>
      </c>
      <c r="AJ53" s="145">
        <f t="shared" si="2"/>
        <v>216</v>
      </c>
    </row>
    <row r="54" spans="1:36">
      <c r="A54" s="275" t="s">
        <v>644</v>
      </c>
      <c r="B54" s="276" t="s">
        <v>643</v>
      </c>
      <c r="C54" s="41">
        <v>58</v>
      </c>
      <c r="D54" s="41">
        <v>80</v>
      </c>
      <c r="E54" s="41">
        <v>58</v>
      </c>
      <c r="F54" s="41">
        <v>57</v>
      </c>
      <c r="G54" s="297"/>
      <c r="H54" s="41">
        <v>28</v>
      </c>
      <c r="I54" s="41">
        <v>55</v>
      </c>
      <c r="J54" s="41">
        <v>54</v>
      </c>
      <c r="K54" s="41">
        <v>21</v>
      </c>
      <c r="L54" s="100">
        <v>48</v>
      </c>
      <c r="M54" s="41">
        <v>76</v>
      </c>
      <c r="N54" s="41">
        <v>80</v>
      </c>
      <c r="O54" s="41">
        <v>75</v>
      </c>
      <c r="P54" s="41">
        <v>64</v>
      </c>
      <c r="Q54" s="41">
        <v>20</v>
      </c>
      <c r="R54" s="41">
        <v>64</v>
      </c>
      <c r="S54" s="250"/>
      <c r="T54" s="41">
        <v>80</v>
      </c>
      <c r="U54" s="237"/>
      <c r="V54" s="237"/>
      <c r="W54" s="237"/>
      <c r="X54" s="237"/>
      <c r="Y54" s="41">
        <v>30</v>
      </c>
      <c r="Z54" s="41">
        <v>80</v>
      </c>
      <c r="AA54" s="41">
        <v>80</v>
      </c>
      <c r="AB54" s="41">
        <v>72</v>
      </c>
      <c r="AC54" s="237"/>
      <c r="AD54" s="41">
        <v>20</v>
      </c>
      <c r="AE54" s="41">
        <v>80</v>
      </c>
      <c r="AF54" s="41">
        <v>80</v>
      </c>
      <c r="AG54" s="41">
        <v>53</v>
      </c>
      <c r="AH54" s="145">
        <f t="shared" si="3"/>
        <v>1413</v>
      </c>
      <c r="AI54" s="145">
        <f t="shared" si="4"/>
        <v>1064</v>
      </c>
      <c r="AJ54" s="145">
        <f t="shared" si="2"/>
        <v>153</v>
      </c>
    </row>
    <row r="55" spans="1:36">
      <c r="A55" s="275" t="s">
        <v>463</v>
      </c>
      <c r="B55" s="276" t="s">
        <v>98</v>
      </c>
      <c r="C55" s="296">
        <v>22</v>
      </c>
      <c r="D55" s="237"/>
      <c r="E55" s="41">
        <v>22</v>
      </c>
      <c r="F55" s="297"/>
      <c r="G55" s="41">
        <v>4</v>
      </c>
      <c r="H55" s="237"/>
      <c r="I55" s="237"/>
      <c r="J55" s="297"/>
      <c r="K55" s="41">
        <v>80</v>
      </c>
      <c r="L55" s="297"/>
      <c r="M55" s="41">
        <v>4</v>
      </c>
      <c r="N55" s="41">
        <v>70</v>
      </c>
      <c r="O55" s="41">
        <v>5</v>
      </c>
      <c r="P55" s="294"/>
      <c r="Q55" s="41">
        <v>60</v>
      </c>
      <c r="R55" s="250"/>
      <c r="S55" s="294"/>
      <c r="T55" s="41">
        <v>51</v>
      </c>
      <c r="U55" s="237"/>
      <c r="V55" s="237"/>
      <c r="W55" s="41">
        <v>49</v>
      </c>
      <c r="X55" s="41">
        <v>15</v>
      </c>
      <c r="Y55" s="41">
        <v>50</v>
      </c>
      <c r="Z55" s="41">
        <v>20</v>
      </c>
      <c r="AA55" s="41">
        <v>16</v>
      </c>
      <c r="AB55" s="41">
        <v>8</v>
      </c>
      <c r="AC55" s="100">
        <v>6</v>
      </c>
      <c r="AD55" s="297"/>
      <c r="AE55" s="41">
        <v>48</v>
      </c>
      <c r="AF55" s="41">
        <v>5</v>
      </c>
      <c r="AG55" s="297"/>
      <c r="AH55" s="145">
        <f t="shared" si="3"/>
        <v>535</v>
      </c>
      <c r="AI55" s="145">
        <f t="shared" si="4"/>
        <v>351</v>
      </c>
      <c r="AJ55" s="145">
        <f t="shared" si="2"/>
        <v>140</v>
      </c>
    </row>
    <row r="56" spans="1:36">
      <c r="A56" s="227" t="s">
        <v>860</v>
      </c>
      <c r="B56" s="300" t="s">
        <v>106</v>
      </c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41">
        <v>10</v>
      </c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41">
        <v>16</v>
      </c>
      <c r="Z56" s="227"/>
      <c r="AA56" s="227"/>
      <c r="AB56" s="227"/>
      <c r="AC56" s="227"/>
      <c r="AD56" s="227"/>
      <c r="AE56" s="227"/>
      <c r="AF56" s="227"/>
      <c r="AG56" s="227"/>
      <c r="AH56" s="145">
        <f t="shared" si="3"/>
        <v>26</v>
      </c>
      <c r="AI56" s="145">
        <f t="shared" si="4"/>
        <v>26</v>
      </c>
      <c r="AJ56" s="145">
        <f t="shared" si="2"/>
        <v>0</v>
      </c>
    </row>
    <row r="57" spans="1:36">
      <c r="A57" s="275" t="s">
        <v>464</v>
      </c>
      <c r="B57" s="276" t="s">
        <v>106</v>
      </c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41">
        <v>50</v>
      </c>
      <c r="P57" s="41">
        <v>59</v>
      </c>
      <c r="Q57" s="237"/>
      <c r="R57" s="237"/>
      <c r="S57" s="237"/>
      <c r="T57" s="237"/>
      <c r="U57" s="237"/>
      <c r="V57" s="237"/>
      <c r="W57" s="237"/>
      <c r="X57" s="41">
        <v>16</v>
      </c>
      <c r="Y57" s="41">
        <v>67</v>
      </c>
      <c r="Z57" s="41">
        <v>72</v>
      </c>
      <c r="AA57" s="41">
        <v>80</v>
      </c>
      <c r="AB57" s="41">
        <v>80</v>
      </c>
      <c r="AC57" s="41">
        <v>77</v>
      </c>
      <c r="AD57" s="237"/>
      <c r="AE57" s="237"/>
      <c r="AF57" s="237"/>
      <c r="AG57" s="237"/>
      <c r="AH57" s="145">
        <f t="shared" si="3"/>
        <v>501</v>
      </c>
      <c r="AI57" s="145">
        <f t="shared" si="4"/>
        <v>442</v>
      </c>
      <c r="AJ57" s="145">
        <f t="shared" si="2"/>
        <v>59</v>
      </c>
    </row>
    <row r="58" spans="1:36">
      <c r="A58" s="280" t="s">
        <v>854</v>
      </c>
      <c r="B58" s="286" t="s">
        <v>106</v>
      </c>
      <c r="C58" s="227"/>
      <c r="D58" s="227"/>
      <c r="E58" s="227"/>
      <c r="F58" s="227"/>
      <c r="G58" s="227"/>
      <c r="H58" s="227"/>
      <c r="I58" s="227"/>
      <c r="J58" s="227"/>
      <c r="K58" s="227"/>
      <c r="L58" s="41">
        <v>38</v>
      </c>
      <c r="M58" s="294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145">
        <f t="shared" si="3"/>
        <v>38</v>
      </c>
      <c r="AI58" s="145">
        <f t="shared" si="4"/>
        <v>0</v>
      </c>
      <c r="AJ58" s="145">
        <f t="shared" si="2"/>
        <v>38</v>
      </c>
    </row>
    <row r="59" spans="1:36">
      <c r="A59" s="275" t="s">
        <v>646</v>
      </c>
      <c r="B59" s="276" t="s">
        <v>106</v>
      </c>
      <c r="C59" s="41">
        <v>80</v>
      </c>
      <c r="D59" s="41">
        <v>80</v>
      </c>
      <c r="E59" s="41">
        <v>80</v>
      </c>
      <c r="F59" s="41">
        <v>80</v>
      </c>
      <c r="G59" s="41">
        <v>80</v>
      </c>
      <c r="H59" s="41">
        <v>69</v>
      </c>
      <c r="I59" s="41">
        <v>80</v>
      </c>
      <c r="J59" s="237"/>
      <c r="K59" s="41">
        <v>80</v>
      </c>
      <c r="L59" s="41">
        <v>42</v>
      </c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145">
        <f t="shared" si="3"/>
        <v>671</v>
      </c>
      <c r="AI59" s="145">
        <f t="shared" si="4"/>
        <v>309</v>
      </c>
      <c r="AJ59" s="145">
        <f t="shared" si="2"/>
        <v>122</v>
      </c>
    </row>
    <row r="60" spans="1:36">
      <c r="A60" s="275" t="s">
        <v>809</v>
      </c>
      <c r="B60" s="276" t="s">
        <v>106</v>
      </c>
      <c r="C60" s="237"/>
      <c r="D60" s="237"/>
      <c r="E60" s="41">
        <v>71</v>
      </c>
      <c r="F60" s="41">
        <v>80</v>
      </c>
      <c r="G60" s="41">
        <v>80</v>
      </c>
      <c r="H60" s="297"/>
      <c r="I60" s="41">
        <v>26</v>
      </c>
      <c r="J60" s="41">
        <v>54</v>
      </c>
      <c r="K60" s="237"/>
      <c r="L60" s="237"/>
      <c r="M60" s="237"/>
      <c r="N60" s="237"/>
      <c r="O60" s="250"/>
      <c r="P60" s="237"/>
      <c r="Q60" s="237"/>
      <c r="R60" s="237"/>
      <c r="S60" s="237"/>
      <c r="T60" s="41">
        <v>56</v>
      </c>
      <c r="U60" s="100">
        <v>70</v>
      </c>
      <c r="V60" s="41">
        <v>80</v>
      </c>
      <c r="W60" s="100">
        <v>70</v>
      </c>
      <c r="X60" s="41">
        <v>80</v>
      </c>
      <c r="Y60" s="41">
        <v>64</v>
      </c>
      <c r="Z60" s="41">
        <v>80</v>
      </c>
      <c r="AA60" s="41">
        <v>80</v>
      </c>
      <c r="AB60" s="41">
        <v>80</v>
      </c>
      <c r="AC60" s="41">
        <v>80</v>
      </c>
      <c r="AD60" s="41">
        <v>60</v>
      </c>
      <c r="AE60" s="237"/>
      <c r="AF60" s="297"/>
      <c r="AG60" s="297"/>
      <c r="AH60" s="145">
        <f t="shared" si="3"/>
        <v>1111</v>
      </c>
      <c r="AI60" s="145">
        <f t="shared" si="4"/>
        <v>890</v>
      </c>
      <c r="AJ60" s="145">
        <f t="shared" si="2"/>
        <v>150</v>
      </c>
    </row>
    <row r="61" spans="1:36">
      <c r="A61" s="280" t="s">
        <v>844</v>
      </c>
      <c r="B61" s="286" t="s">
        <v>106</v>
      </c>
      <c r="C61" s="227"/>
      <c r="D61" s="227"/>
      <c r="E61" s="41">
        <v>22</v>
      </c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145">
        <f t="shared" si="3"/>
        <v>22</v>
      </c>
      <c r="AI61" s="145">
        <f t="shared" si="4"/>
        <v>0</v>
      </c>
      <c r="AJ61" s="145">
        <f t="shared" si="2"/>
        <v>0</v>
      </c>
    </row>
    <row r="62" spans="1:36">
      <c r="A62" s="275" t="s">
        <v>467</v>
      </c>
      <c r="B62" s="276" t="s">
        <v>106</v>
      </c>
      <c r="C62" s="41">
        <v>80</v>
      </c>
      <c r="D62" s="41">
        <v>68</v>
      </c>
      <c r="E62" s="41">
        <v>58</v>
      </c>
      <c r="F62" s="237"/>
      <c r="G62" s="237"/>
      <c r="H62" s="41">
        <v>80</v>
      </c>
      <c r="I62" s="41">
        <v>54</v>
      </c>
      <c r="J62" s="41">
        <v>80</v>
      </c>
      <c r="K62" s="41">
        <v>80</v>
      </c>
      <c r="L62" s="41">
        <v>80</v>
      </c>
      <c r="M62" s="41">
        <v>80</v>
      </c>
      <c r="N62" s="41">
        <v>80</v>
      </c>
      <c r="O62" s="41">
        <v>80</v>
      </c>
      <c r="P62" s="41">
        <v>5</v>
      </c>
      <c r="Q62" s="237"/>
      <c r="R62" s="41">
        <v>66</v>
      </c>
      <c r="S62" s="41">
        <v>80</v>
      </c>
      <c r="T62" s="41">
        <v>29</v>
      </c>
      <c r="U62" s="237"/>
      <c r="V62" s="237"/>
      <c r="W62" s="236"/>
      <c r="X62" s="236"/>
      <c r="Y62" s="236"/>
      <c r="Z62" s="236"/>
      <c r="AA62" s="236"/>
      <c r="AB62" s="237"/>
      <c r="AC62" s="237"/>
      <c r="AD62" s="237"/>
      <c r="AE62" s="237"/>
      <c r="AF62" s="237"/>
      <c r="AG62" s="237"/>
      <c r="AH62" s="145">
        <f t="shared" si="3"/>
        <v>1000</v>
      </c>
      <c r="AI62" s="145">
        <f t="shared" si="4"/>
        <v>629</v>
      </c>
      <c r="AJ62" s="145">
        <f t="shared" si="2"/>
        <v>165</v>
      </c>
    </row>
    <row r="63" spans="1:36">
      <c r="A63" s="275" t="s">
        <v>807</v>
      </c>
      <c r="B63" s="276" t="s">
        <v>106</v>
      </c>
      <c r="C63" s="298"/>
      <c r="D63" s="298"/>
      <c r="E63" s="298"/>
      <c r="F63" s="41">
        <v>60</v>
      </c>
      <c r="G63" s="41">
        <v>65</v>
      </c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41">
        <v>66</v>
      </c>
      <c r="T63" s="41">
        <v>80</v>
      </c>
      <c r="U63" s="41">
        <v>80</v>
      </c>
      <c r="V63" s="41">
        <v>80</v>
      </c>
      <c r="W63" s="41">
        <v>80</v>
      </c>
      <c r="X63" s="41">
        <v>64</v>
      </c>
      <c r="Y63" s="237"/>
      <c r="Z63" s="237"/>
      <c r="AA63" s="237"/>
      <c r="AB63" s="237"/>
      <c r="AC63" s="237"/>
      <c r="AD63" s="237"/>
      <c r="AE63" s="41">
        <v>13</v>
      </c>
      <c r="AF63" s="41">
        <v>10</v>
      </c>
      <c r="AG63" s="41">
        <v>80</v>
      </c>
      <c r="AH63" s="145">
        <f t="shared" si="3"/>
        <v>678</v>
      </c>
      <c r="AI63" s="145">
        <f t="shared" si="4"/>
        <v>518</v>
      </c>
      <c r="AJ63" s="145">
        <f t="shared" si="2"/>
        <v>160</v>
      </c>
    </row>
    <row r="64" spans="1:36">
      <c r="A64" s="275" t="s">
        <v>648</v>
      </c>
      <c r="B64" s="276" t="s">
        <v>313</v>
      </c>
      <c r="C64" s="237"/>
      <c r="D64" s="237"/>
      <c r="E64" s="237"/>
      <c r="F64" s="237"/>
      <c r="G64" s="237"/>
      <c r="H64" s="41">
        <v>11</v>
      </c>
      <c r="I64" s="237"/>
      <c r="J64" s="41">
        <v>26</v>
      </c>
      <c r="K64" s="41">
        <v>40</v>
      </c>
      <c r="L64" s="237"/>
      <c r="M64" s="237"/>
      <c r="N64" s="237"/>
      <c r="O64" s="237"/>
      <c r="P64" s="237"/>
      <c r="Q64" s="41">
        <v>80</v>
      </c>
      <c r="R64" s="41">
        <v>14</v>
      </c>
      <c r="S64" s="237"/>
      <c r="T64" s="237"/>
      <c r="U64" s="237"/>
      <c r="V64" s="237"/>
      <c r="W64" s="237"/>
      <c r="X64" s="237"/>
      <c r="Y64" s="237"/>
      <c r="Z64" s="237"/>
      <c r="AA64" s="237"/>
      <c r="AB64" s="41">
        <v>65</v>
      </c>
      <c r="AC64" s="41">
        <v>66</v>
      </c>
      <c r="AD64" s="41">
        <v>70</v>
      </c>
      <c r="AE64" s="41">
        <v>80</v>
      </c>
      <c r="AF64" s="41">
        <v>75</v>
      </c>
      <c r="AG64" s="41">
        <v>74</v>
      </c>
      <c r="AH64" s="145">
        <f t="shared" si="3"/>
        <v>601</v>
      </c>
      <c r="AI64" s="145">
        <f t="shared" si="4"/>
        <v>481</v>
      </c>
      <c r="AJ64" s="145">
        <f t="shared" si="2"/>
        <v>120</v>
      </c>
    </row>
    <row r="65" spans="1:36" ht="15.6">
      <c r="AH65"/>
      <c r="AI65"/>
      <c r="AJ65"/>
    </row>
    <row r="66" spans="1:36">
      <c r="A66" s="136" t="s">
        <v>124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37" t="s">
        <v>812</v>
      </c>
      <c r="AH67"/>
      <c r="AI67"/>
      <c r="AJ67"/>
    </row>
    <row r="68" spans="1:36">
      <c r="A68" s="138" t="s">
        <v>130</v>
      </c>
      <c r="AH68"/>
      <c r="AI68"/>
      <c r="AJ68"/>
    </row>
    <row r="69" spans="1:36">
      <c r="A69" s="139" t="s">
        <v>122</v>
      </c>
    </row>
    <row r="70" spans="1:36">
      <c r="A70" s="140" t="s">
        <v>123</v>
      </c>
    </row>
    <row r="71" spans="1:36">
      <c r="A71" s="141" t="s">
        <v>125</v>
      </c>
    </row>
    <row r="72" spans="1:36">
      <c r="A72" s="142" t="s">
        <v>126</v>
      </c>
    </row>
    <row r="73" spans="1:36">
      <c r="A73" s="143" t="s">
        <v>131</v>
      </c>
    </row>
    <row r="74" spans="1:36">
      <c r="A74" s="146" t="s">
        <v>271</v>
      </c>
    </row>
    <row r="75" spans="1:36">
      <c r="A75" s="289" t="s">
        <v>826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04" bestFit="1" customWidth="1"/>
    <col min="2" max="2" width="22.59765625" style="104" bestFit="1" customWidth="1"/>
    <col min="3" max="3" width="11.5" style="104" bestFit="1" customWidth="1"/>
    <col min="4" max="4" width="15.8984375" style="104" bestFit="1" customWidth="1"/>
    <col min="5" max="5" width="7.8984375" style="104" bestFit="1" customWidth="1"/>
    <col min="6" max="6" width="10.3984375" style="104" bestFit="1" customWidth="1"/>
    <col min="7" max="7" width="11.5" style="104" bestFit="1" customWidth="1"/>
    <col min="8" max="8" width="15.8984375" style="104" bestFit="1" customWidth="1"/>
    <col min="9" max="9" width="7.8984375" style="104" bestFit="1" customWidth="1"/>
    <col min="10" max="10" width="9" style="104" bestFit="1" customWidth="1"/>
    <col min="11" max="11" width="8.59765625" style="108" bestFit="1" customWidth="1"/>
    <col min="12" max="12" width="11.5" style="104" bestFit="1" customWidth="1"/>
    <col min="13" max="13" width="15.8984375" style="104" bestFit="1" customWidth="1"/>
    <col min="14" max="14" width="7.8984375" style="104" bestFit="1" customWidth="1"/>
    <col min="15" max="15" width="7.5" style="104" bestFit="1" customWidth="1"/>
    <col min="16" max="16384" width="11" style="104"/>
  </cols>
  <sheetData>
    <row r="1" spans="1:15" ht="21.6" thickBot="1">
      <c r="C1" s="623" t="s">
        <v>49</v>
      </c>
      <c r="D1" s="624"/>
      <c r="E1" s="624"/>
      <c r="F1" s="625"/>
      <c r="G1" s="626" t="s">
        <v>47</v>
      </c>
      <c r="H1" s="627"/>
      <c r="I1" s="627"/>
      <c r="J1" s="628"/>
      <c r="K1" s="174" t="s">
        <v>39</v>
      </c>
      <c r="L1" s="629" t="s">
        <v>48</v>
      </c>
      <c r="M1" s="630"/>
      <c r="N1" s="630"/>
      <c r="O1" s="631"/>
    </row>
    <row r="2" spans="1:15">
      <c r="A2" s="175" t="s">
        <v>44</v>
      </c>
      <c r="B2" s="175" t="s">
        <v>52</v>
      </c>
      <c r="C2" s="176" t="s">
        <v>188</v>
      </c>
      <c r="D2" s="176" t="s">
        <v>189</v>
      </c>
      <c r="E2" s="176" t="s">
        <v>190</v>
      </c>
      <c r="F2" s="176" t="s">
        <v>191</v>
      </c>
      <c r="G2" s="176" t="s">
        <v>188</v>
      </c>
      <c r="H2" s="176" t="s">
        <v>189</v>
      </c>
      <c r="I2" s="176" t="s">
        <v>190</v>
      </c>
      <c r="J2" s="177" t="s">
        <v>191</v>
      </c>
      <c r="K2" s="178" t="s">
        <v>191</v>
      </c>
      <c r="L2" s="179" t="s">
        <v>188</v>
      </c>
      <c r="M2" s="179" t="s">
        <v>189</v>
      </c>
      <c r="N2" s="179" t="s">
        <v>190</v>
      </c>
      <c r="O2" s="179" t="s">
        <v>191</v>
      </c>
    </row>
    <row r="3" spans="1:15">
      <c r="A3" s="181" t="s">
        <v>694</v>
      </c>
      <c r="B3" s="247" t="s">
        <v>97</v>
      </c>
      <c r="C3" s="181">
        <v>1</v>
      </c>
      <c r="D3" s="181">
        <v>1</v>
      </c>
      <c r="E3" s="181">
        <v>0</v>
      </c>
      <c r="F3" s="185">
        <v>1</v>
      </c>
      <c r="G3" s="181">
        <v>5</v>
      </c>
      <c r="H3" s="181">
        <v>4</v>
      </c>
      <c r="I3" s="181">
        <v>1</v>
      </c>
      <c r="J3" s="185">
        <v>0.8</v>
      </c>
      <c r="K3" s="185">
        <v>0.83</v>
      </c>
      <c r="L3" s="181">
        <v>1</v>
      </c>
      <c r="M3" s="181">
        <v>0</v>
      </c>
      <c r="N3" s="181">
        <v>1</v>
      </c>
      <c r="O3" s="185">
        <v>0</v>
      </c>
    </row>
    <row r="4" spans="1:15">
      <c r="A4" s="181" t="s">
        <v>794</v>
      </c>
      <c r="B4" s="247" t="s">
        <v>97</v>
      </c>
      <c r="C4" s="181">
        <v>5</v>
      </c>
      <c r="D4" s="181">
        <v>3</v>
      </c>
      <c r="E4" s="181">
        <v>2</v>
      </c>
      <c r="F4" s="185">
        <v>0.6</v>
      </c>
      <c r="G4" s="181">
        <v>7</v>
      </c>
      <c r="H4" s="181">
        <v>6</v>
      </c>
      <c r="I4" s="181">
        <v>1</v>
      </c>
      <c r="J4" s="185">
        <v>0.85</v>
      </c>
      <c r="K4" s="185">
        <v>0.75</v>
      </c>
      <c r="L4" s="181"/>
      <c r="M4" s="181"/>
      <c r="N4" s="181"/>
      <c r="O4" s="181"/>
    </row>
    <row r="5" spans="1:15">
      <c r="A5" s="180" t="s">
        <v>674</v>
      </c>
      <c r="B5" s="235" t="s">
        <v>103</v>
      </c>
      <c r="C5" s="181">
        <v>30</v>
      </c>
      <c r="D5" s="181">
        <v>21</v>
      </c>
      <c r="E5" s="181">
        <v>9</v>
      </c>
      <c r="F5" s="185">
        <v>0.7</v>
      </c>
      <c r="G5" s="181">
        <v>28</v>
      </c>
      <c r="H5" s="181">
        <v>20</v>
      </c>
      <c r="I5" s="181">
        <v>8</v>
      </c>
      <c r="J5" s="185">
        <v>0.71</v>
      </c>
      <c r="K5" s="185">
        <v>0.7</v>
      </c>
      <c r="L5" s="181">
        <v>5</v>
      </c>
      <c r="M5" s="181">
        <v>3</v>
      </c>
      <c r="N5" s="181">
        <v>2</v>
      </c>
      <c r="O5" s="185">
        <v>0.66</v>
      </c>
    </row>
    <row r="6" spans="1:15">
      <c r="A6" s="180" t="s">
        <v>813</v>
      </c>
      <c r="B6" s="235" t="s">
        <v>103</v>
      </c>
      <c r="C6" s="181">
        <v>1</v>
      </c>
      <c r="D6" s="181">
        <v>0</v>
      </c>
      <c r="E6" s="181">
        <v>1</v>
      </c>
      <c r="F6" s="185">
        <v>0</v>
      </c>
      <c r="G6" s="181">
        <v>2</v>
      </c>
      <c r="H6" s="181">
        <v>2</v>
      </c>
      <c r="I6" s="181">
        <v>0</v>
      </c>
      <c r="J6" s="185">
        <v>1</v>
      </c>
      <c r="K6" s="185">
        <v>0.66</v>
      </c>
      <c r="L6" s="181"/>
      <c r="M6" s="181"/>
      <c r="N6" s="181"/>
      <c r="O6" s="181"/>
    </row>
    <row r="7" spans="1:15">
      <c r="A7" s="180" t="s">
        <v>649</v>
      </c>
      <c r="B7" s="235" t="s">
        <v>103</v>
      </c>
      <c r="C7" s="181">
        <v>6</v>
      </c>
      <c r="D7" s="181">
        <v>3</v>
      </c>
      <c r="E7" s="181">
        <v>3</v>
      </c>
      <c r="F7" s="185">
        <v>0.5</v>
      </c>
      <c r="G7" s="181">
        <v>11</v>
      </c>
      <c r="H7" s="181">
        <v>7</v>
      </c>
      <c r="I7" s="181">
        <v>4</v>
      </c>
      <c r="J7" s="185">
        <v>0.63</v>
      </c>
      <c r="K7" s="185">
        <v>0.57999999999999996</v>
      </c>
      <c r="L7" s="181">
        <v>1</v>
      </c>
      <c r="M7" s="181">
        <v>0</v>
      </c>
      <c r="N7" s="181">
        <v>1</v>
      </c>
      <c r="O7" s="185">
        <v>0</v>
      </c>
    </row>
    <row r="8" spans="1:15">
      <c r="A8" s="180" t="s">
        <v>668</v>
      </c>
      <c r="B8" s="235" t="s">
        <v>313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</row>
    <row r="9" spans="1:15">
      <c r="A9" s="181" t="s">
        <v>814</v>
      </c>
      <c r="B9" s="181" t="s">
        <v>97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topLeftCell="A32"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bestFit="1" customWidth="1"/>
    <col min="13" max="13" width="17.3984375" style="366" bestFit="1" customWidth="1"/>
  </cols>
  <sheetData>
    <row r="1" spans="1:13" ht="75.900000000000006" customHeight="1">
      <c r="A1" s="346"/>
      <c r="B1" s="347"/>
      <c r="C1" s="645" t="s">
        <v>1010</v>
      </c>
      <c r="D1" s="645"/>
      <c r="E1" s="645"/>
      <c r="F1" s="645"/>
      <c r="G1" s="645"/>
      <c r="H1" s="645"/>
      <c r="I1" s="645"/>
      <c r="J1" s="645"/>
      <c r="K1" s="645"/>
    </row>
    <row r="2" spans="1:13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49" t="s">
        <v>50</v>
      </c>
      <c r="M2" s="349" t="s">
        <v>51</v>
      </c>
    </row>
    <row r="3" spans="1:13" ht="18">
      <c r="A3" s="355">
        <v>1</v>
      </c>
      <c r="B3" s="356" t="s">
        <v>1018</v>
      </c>
      <c r="C3" s="356" t="s">
        <v>1019</v>
      </c>
      <c r="D3" s="357">
        <v>7</v>
      </c>
      <c r="E3" s="357">
        <v>3</v>
      </c>
      <c r="F3" s="357">
        <f>SUM(D3:E3)</f>
        <v>10</v>
      </c>
      <c r="G3" s="358">
        <v>1</v>
      </c>
      <c r="H3" s="358"/>
      <c r="I3" s="358"/>
      <c r="J3" s="358"/>
      <c r="K3" s="358">
        <v>5</v>
      </c>
      <c r="L3" s="264"/>
      <c r="M3" s="367"/>
    </row>
    <row r="4" spans="1:13" ht="18">
      <c r="A4" s="359">
        <v>2</v>
      </c>
      <c r="B4" s="356" t="s">
        <v>1020</v>
      </c>
      <c r="C4" s="356" t="s">
        <v>1021</v>
      </c>
      <c r="D4" s="357">
        <v>9</v>
      </c>
      <c r="E4" s="357">
        <v>4</v>
      </c>
      <c r="F4" s="357">
        <f t="shared" ref="F4:F41" si="0">SUM(D4:E4)</f>
        <v>13</v>
      </c>
      <c r="G4" s="358"/>
      <c r="H4" s="358"/>
      <c r="I4" s="358"/>
      <c r="J4" s="358"/>
      <c r="K4" s="358"/>
      <c r="L4" s="264"/>
      <c r="M4" s="367"/>
    </row>
    <row r="5" spans="1:13" ht="18">
      <c r="A5" s="359">
        <v>3</v>
      </c>
      <c r="B5" s="356" t="s">
        <v>1022</v>
      </c>
      <c r="C5" s="356" t="s">
        <v>1023</v>
      </c>
      <c r="D5" s="357">
        <v>4</v>
      </c>
      <c r="E5" s="357">
        <v>3</v>
      </c>
      <c r="F5" s="357">
        <f t="shared" si="0"/>
        <v>7</v>
      </c>
      <c r="G5" s="358"/>
      <c r="H5" s="358"/>
      <c r="I5" s="358"/>
      <c r="J5" s="358"/>
      <c r="K5" s="358"/>
      <c r="L5" s="264"/>
      <c r="M5" s="367"/>
    </row>
    <row r="6" spans="1:13" ht="18">
      <c r="A6" s="359">
        <v>4</v>
      </c>
      <c r="B6" s="356" t="s">
        <v>1024</v>
      </c>
      <c r="C6" s="356" t="s">
        <v>1025</v>
      </c>
      <c r="D6" s="357">
        <v>15</v>
      </c>
      <c r="E6" s="357">
        <v>2</v>
      </c>
      <c r="F6" s="357">
        <f t="shared" si="0"/>
        <v>17</v>
      </c>
      <c r="G6" s="358">
        <v>8</v>
      </c>
      <c r="H6" s="358"/>
      <c r="I6" s="358"/>
      <c r="J6" s="358"/>
      <c r="K6" s="358">
        <v>40</v>
      </c>
      <c r="L6" s="264">
        <v>1</v>
      </c>
      <c r="M6" s="367"/>
    </row>
    <row r="7" spans="1:13" ht="18">
      <c r="A7" s="359">
        <v>5</v>
      </c>
      <c r="B7" s="356" t="s">
        <v>1026</v>
      </c>
      <c r="C7" s="356" t="s">
        <v>1027</v>
      </c>
      <c r="D7" s="357">
        <v>13</v>
      </c>
      <c r="E7" s="357">
        <v>4</v>
      </c>
      <c r="F7" s="357">
        <f t="shared" si="0"/>
        <v>17</v>
      </c>
      <c r="G7" s="358"/>
      <c r="H7" s="358"/>
      <c r="I7" s="358"/>
      <c r="J7" s="358"/>
      <c r="K7" s="358"/>
      <c r="L7" s="264">
        <v>1</v>
      </c>
      <c r="M7" s="367"/>
    </row>
    <row r="8" spans="1:13" ht="18">
      <c r="A8" s="359">
        <v>6</v>
      </c>
      <c r="B8" s="356" t="s">
        <v>1028</v>
      </c>
      <c r="C8" s="356" t="s">
        <v>1029</v>
      </c>
      <c r="D8" s="357">
        <v>9</v>
      </c>
      <c r="E8" s="357">
        <v>3</v>
      </c>
      <c r="F8" s="357">
        <f t="shared" si="0"/>
        <v>12</v>
      </c>
      <c r="G8" s="358"/>
      <c r="H8" s="358"/>
      <c r="I8" s="358"/>
      <c r="J8" s="358"/>
      <c r="K8" s="358"/>
      <c r="L8" s="264"/>
      <c r="M8" s="367"/>
    </row>
    <row r="9" spans="1:13" ht="18">
      <c r="A9" s="359">
        <v>7</v>
      </c>
      <c r="B9" s="360" t="s">
        <v>1030</v>
      </c>
      <c r="C9" s="356" t="s">
        <v>1031</v>
      </c>
      <c r="D9" s="357">
        <v>16</v>
      </c>
      <c r="E9" s="357">
        <v>4</v>
      </c>
      <c r="F9" s="357">
        <f t="shared" si="0"/>
        <v>20</v>
      </c>
      <c r="G9" s="358">
        <v>3</v>
      </c>
      <c r="H9" s="358"/>
      <c r="I9" s="358"/>
      <c r="J9" s="358"/>
      <c r="K9" s="358">
        <v>15</v>
      </c>
      <c r="L9" s="264">
        <v>2</v>
      </c>
      <c r="M9" s="367"/>
    </row>
    <row r="10" spans="1:13" ht="18">
      <c r="A10" s="359">
        <v>8</v>
      </c>
      <c r="B10" s="360" t="s">
        <v>1032</v>
      </c>
      <c r="C10" s="356" t="s">
        <v>1033</v>
      </c>
      <c r="D10" s="357">
        <v>19</v>
      </c>
      <c r="E10" s="357">
        <v>4</v>
      </c>
      <c r="F10" s="357">
        <f t="shared" si="0"/>
        <v>23</v>
      </c>
      <c r="G10" s="358">
        <v>6</v>
      </c>
      <c r="H10" s="358"/>
      <c r="I10" s="358"/>
      <c r="J10" s="358"/>
      <c r="K10" s="358">
        <v>30</v>
      </c>
      <c r="L10" s="264">
        <v>1</v>
      </c>
      <c r="M10" s="367"/>
    </row>
    <row r="11" spans="1:13" ht="18">
      <c r="A11" s="359">
        <v>9</v>
      </c>
      <c r="B11" s="356" t="s">
        <v>1034</v>
      </c>
      <c r="C11" s="356" t="s">
        <v>1035</v>
      </c>
      <c r="D11" s="357">
        <v>9</v>
      </c>
      <c r="E11" s="357">
        <v>5</v>
      </c>
      <c r="F11" s="357">
        <f t="shared" si="0"/>
        <v>14</v>
      </c>
      <c r="G11" s="358">
        <v>3</v>
      </c>
      <c r="H11" s="358"/>
      <c r="I11" s="358"/>
      <c r="J11" s="358"/>
      <c r="K11" s="358">
        <v>15</v>
      </c>
      <c r="L11" s="264">
        <v>1</v>
      </c>
      <c r="M11" s="367"/>
    </row>
    <row r="12" spans="1:13" ht="18">
      <c r="A12" s="359">
        <v>10</v>
      </c>
      <c r="B12" s="356" t="s">
        <v>1036</v>
      </c>
      <c r="C12" s="356" t="s">
        <v>1037</v>
      </c>
      <c r="D12" s="357">
        <v>11</v>
      </c>
      <c r="E12" s="357">
        <v>3</v>
      </c>
      <c r="F12" s="357">
        <f t="shared" si="0"/>
        <v>14</v>
      </c>
      <c r="G12" s="358">
        <v>1</v>
      </c>
      <c r="H12" s="358"/>
      <c r="I12" s="358">
        <v>2</v>
      </c>
      <c r="J12" s="358"/>
      <c r="K12" s="358">
        <v>9</v>
      </c>
      <c r="L12" s="264"/>
      <c r="M12" s="367"/>
    </row>
    <row r="13" spans="1:13" ht="18">
      <c r="A13" s="359">
        <v>11</v>
      </c>
      <c r="B13" s="356" t="s">
        <v>1038</v>
      </c>
      <c r="C13" s="356" t="s">
        <v>1039</v>
      </c>
      <c r="D13" s="357">
        <v>18</v>
      </c>
      <c r="E13" s="357">
        <v>3</v>
      </c>
      <c r="F13" s="357">
        <f t="shared" si="0"/>
        <v>21</v>
      </c>
      <c r="G13" s="358">
        <v>4</v>
      </c>
      <c r="H13" s="358">
        <v>31</v>
      </c>
      <c r="I13" s="358">
        <v>29</v>
      </c>
      <c r="J13" s="358">
        <v>1</v>
      </c>
      <c r="K13" s="358">
        <v>174</v>
      </c>
      <c r="L13" s="264">
        <v>2</v>
      </c>
      <c r="M13" s="367"/>
    </row>
    <row r="14" spans="1:13" ht="18">
      <c r="A14" s="359">
        <v>12</v>
      </c>
      <c r="B14" s="356" t="s">
        <v>1040</v>
      </c>
      <c r="C14" s="356" t="s">
        <v>1035</v>
      </c>
      <c r="D14" s="357">
        <v>14</v>
      </c>
      <c r="E14" s="357">
        <v>2</v>
      </c>
      <c r="F14" s="357">
        <f t="shared" si="0"/>
        <v>16</v>
      </c>
      <c r="G14" s="358">
        <v>3</v>
      </c>
      <c r="H14" s="358"/>
      <c r="I14" s="358"/>
      <c r="J14" s="358"/>
      <c r="K14" s="358">
        <v>15</v>
      </c>
      <c r="L14" s="264"/>
      <c r="M14" s="367"/>
    </row>
    <row r="15" spans="1:13" ht="18">
      <c r="A15" s="359">
        <v>13</v>
      </c>
      <c r="B15" s="360" t="s">
        <v>1041</v>
      </c>
      <c r="C15" s="356" t="s">
        <v>1042</v>
      </c>
      <c r="D15" s="357">
        <v>15</v>
      </c>
      <c r="E15" s="357">
        <v>4</v>
      </c>
      <c r="F15" s="357">
        <f t="shared" si="0"/>
        <v>19</v>
      </c>
      <c r="G15" s="358"/>
      <c r="H15" s="358"/>
      <c r="I15" s="358"/>
      <c r="J15" s="358"/>
      <c r="K15" s="358"/>
      <c r="L15" s="264"/>
      <c r="M15" s="367"/>
    </row>
    <row r="16" spans="1:13" ht="18">
      <c r="A16" s="359">
        <v>14</v>
      </c>
      <c r="B16" s="356" t="s">
        <v>1043</v>
      </c>
      <c r="C16" s="356" t="s">
        <v>1035</v>
      </c>
      <c r="D16" s="357">
        <v>8</v>
      </c>
      <c r="E16" s="357">
        <v>3</v>
      </c>
      <c r="F16" s="357">
        <f t="shared" si="0"/>
        <v>11</v>
      </c>
      <c r="G16" s="358">
        <v>2</v>
      </c>
      <c r="H16" s="358"/>
      <c r="I16" s="358"/>
      <c r="J16" s="358"/>
      <c r="K16" s="358">
        <v>10</v>
      </c>
      <c r="L16" s="264">
        <v>1</v>
      </c>
      <c r="M16" s="367"/>
    </row>
    <row r="17" spans="1:13" ht="18">
      <c r="A17" s="359">
        <v>15</v>
      </c>
      <c r="B17" s="356" t="s">
        <v>1044</v>
      </c>
      <c r="C17" s="356" t="s">
        <v>1045</v>
      </c>
      <c r="D17" s="357">
        <v>13</v>
      </c>
      <c r="E17" s="357">
        <v>4</v>
      </c>
      <c r="F17" s="357">
        <f t="shared" si="0"/>
        <v>17</v>
      </c>
      <c r="G17" s="358">
        <v>1</v>
      </c>
      <c r="H17" s="358"/>
      <c r="I17" s="358"/>
      <c r="J17" s="358"/>
      <c r="K17" s="358">
        <v>5</v>
      </c>
      <c r="L17" s="264"/>
      <c r="M17" s="367"/>
    </row>
    <row r="18" spans="1:13" ht="18">
      <c r="A18" s="359">
        <v>16</v>
      </c>
      <c r="B18" s="356" t="s">
        <v>1046</v>
      </c>
      <c r="C18" s="356" t="s">
        <v>1047</v>
      </c>
      <c r="D18" s="357">
        <v>11</v>
      </c>
      <c r="E18" s="357">
        <v>3</v>
      </c>
      <c r="F18" s="357">
        <f t="shared" si="0"/>
        <v>14</v>
      </c>
      <c r="G18" s="358">
        <v>2</v>
      </c>
      <c r="H18" s="358"/>
      <c r="I18" s="358"/>
      <c r="J18" s="358"/>
      <c r="K18" s="358">
        <v>10</v>
      </c>
      <c r="L18" s="264"/>
      <c r="M18" s="367"/>
    </row>
    <row r="19" spans="1:13" ht="18">
      <c r="A19" s="359">
        <v>17</v>
      </c>
      <c r="B19" s="356" t="s">
        <v>1048</v>
      </c>
      <c r="C19" s="356" t="s">
        <v>1049</v>
      </c>
      <c r="D19" s="357">
        <v>18</v>
      </c>
      <c r="E19" s="357">
        <v>3</v>
      </c>
      <c r="F19" s="357">
        <f t="shared" si="0"/>
        <v>21</v>
      </c>
      <c r="G19" s="358">
        <v>1</v>
      </c>
      <c r="H19" s="358"/>
      <c r="I19" s="358"/>
      <c r="J19" s="358"/>
      <c r="K19" s="358">
        <v>5</v>
      </c>
      <c r="L19" s="264"/>
      <c r="M19" s="367"/>
    </row>
    <row r="20" spans="1:13" ht="18">
      <c r="A20" s="359">
        <v>18</v>
      </c>
      <c r="B20" s="356" t="s">
        <v>1050</v>
      </c>
      <c r="C20" s="356" t="s">
        <v>1051</v>
      </c>
      <c r="D20" s="357">
        <v>13</v>
      </c>
      <c r="E20" s="357">
        <v>5</v>
      </c>
      <c r="F20" s="357">
        <f t="shared" si="0"/>
        <v>18</v>
      </c>
      <c r="G20" s="358">
        <v>1</v>
      </c>
      <c r="H20" s="358"/>
      <c r="I20" s="358"/>
      <c r="J20" s="358"/>
      <c r="K20" s="358">
        <v>5</v>
      </c>
      <c r="L20" s="264">
        <v>1</v>
      </c>
      <c r="M20" s="367"/>
    </row>
    <row r="21" spans="1:13" ht="18">
      <c r="A21" s="359">
        <v>19</v>
      </c>
      <c r="B21" s="356" t="s">
        <v>1052</v>
      </c>
      <c r="C21" s="356" t="s">
        <v>1053</v>
      </c>
      <c r="D21" s="357">
        <v>14</v>
      </c>
      <c r="E21" s="357">
        <v>1</v>
      </c>
      <c r="F21" s="357">
        <f t="shared" si="0"/>
        <v>15</v>
      </c>
      <c r="G21" s="358">
        <v>5</v>
      </c>
      <c r="H21" s="358"/>
      <c r="I21" s="358"/>
      <c r="J21" s="358"/>
      <c r="K21" s="358">
        <v>25</v>
      </c>
      <c r="L21" s="264"/>
      <c r="M21" s="367"/>
    </row>
    <row r="22" spans="1:13" ht="18">
      <c r="A22" s="359">
        <v>20</v>
      </c>
      <c r="B22" s="356" t="s">
        <v>1054</v>
      </c>
      <c r="C22" s="356" t="s">
        <v>1055</v>
      </c>
      <c r="D22" s="357">
        <v>15</v>
      </c>
      <c r="E22" s="357">
        <v>5</v>
      </c>
      <c r="F22" s="357">
        <f t="shared" si="0"/>
        <v>20</v>
      </c>
      <c r="G22" s="358"/>
      <c r="H22" s="358"/>
      <c r="I22" s="358"/>
      <c r="J22" s="358"/>
      <c r="K22" s="358"/>
      <c r="L22" s="264"/>
      <c r="M22" s="367"/>
    </row>
    <row r="23" spans="1:13" ht="18">
      <c r="A23" s="359">
        <v>21</v>
      </c>
      <c r="B23" s="356" t="s">
        <v>1056</v>
      </c>
      <c r="C23" s="356" t="s">
        <v>1045</v>
      </c>
      <c r="D23" s="357">
        <v>14</v>
      </c>
      <c r="E23" s="357">
        <v>3</v>
      </c>
      <c r="F23" s="357">
        <f t="shared" si="0"/>
        <v>17</v>
      </c>
      <c r="G23" s="358"/>
      <c r="H23" s="358"/>
      <c r="I23" s="358"/>
      <c r="J23" s="358"/>
      <c r="K23" s="358"/>
      <c r="L23" s="264"/>
      <c r="M23" s="367"/>
    </row>
    <row r="24" spans="1:13" ht="18">
      <c r="A24" s="359">
        <v>22</v>
      </c>
      <c r="B24" s="356" t="s">
        <v>1057</v>
      </c>
      <c r="C24" s="356" t="s">
        <v>1058</v>
      </c>
      <c r="D24" s="357">
        <v>12</v>
      </c>
      <c r="E24" s="357">
        <v>5</v>
      </c>
      <c r="F24" s="357">
        <f t="shared" si="0"/>
        <v>17</v>
      </c>
      <c r="G24" s="358"/>
      <c r="H24" s="358"/>
      <c r="I24" s="358"/>
      <c r="J24" s="358"/>
      <c r="K24" s="358"/>
      <c r="L24" s="264"/>
      <c r="M24" s="367"/>
    </row>
    <row r="25" spans="1:13" ht="18">
      <c r="A25" s="359">
        <v>23</v>
      </c>
      <c r="B25" s="356" t="s">
        <v>1059</v>
      </c>
      <c r="C25" s="356" t="s">
        <v>1060</v>
      </c>
      <c r="D25" s="357">
        <v>6</v>
      </c>
      <c r="E25" s="357">
        <v>3</v>
      </c>
      <c r="F25" s="357">
        <f t="shared" si="0"/>
        <v>9</v>
      </c>
      <c r="G25" s="358">
        <v>1</v>
      </c>
      <c r="H25" s="358"/>
      <c r="I25" s="358"/>
      <c r="J25" s="358"/>
      <c r="K25" s="358">
        <v>5</v>
      </c>
      <c r="L25" s="264">
        <v>1</v>
      </c>
      <c r="M25" s="367"/>
    </row>
    <row r="26" spans="1:13" ht="18">
      <c r="A26" s="359">
        <v>24</v>
      </c>
      <c r="B26" s="356" t="s">
        <v>1061</v>
      </c>
      <c r="C26" s="356" t="s">
        <v>1045</v>
      </c>
      <c r="D26" s="357"/>
      <c r="E26" s="357"/>
      <c r="F26" s="357">
        <f t="shared" si="0"/>
        <v>0</v>
      </c>
      <c r="G26" s="358"/>
      <c r="H26" s="358"/>
      <c r="I26" s="358"/>
      <c r="J26" s="358"/>
      <c r="K26" s="358"/>
      <c r="L26" s="264"/>
      <c r="M26" s="367"/>
    </row>
    <row r="27" spans="1:13" ht="18">
      <c r="A27" s="359">
        <v>25</v>
      </c>
      <c r="B27" s="356" t="s">
        <v>1062</v>
      </c>
      <c r="C27" s="356" t="s">
        <v>1063</v>
      </c>
      <c r="D27" s="357">
        <v>18</v>
      </c>
      <c r="E27" s="357">
        <v>5</v>
      </c>
      <c r="F27" s="357">
        <f t="shared" si="0"/>
        <v>23</v>
      </c>
      <c r="G27" s="358">
        <v>6</v>
      </c>
      <c r="H27" s="358"/>
      <c r="I27" s="358"/>
      <c r="J27" s="358"/>
      <c r="K27" s="358">
        <v>30</v>
      </c>
      <c r="L27" s="264">
        <v>1</v>
      </c>
      <c r="M27" s="367">
        <v>1</v>
      </c>
    </row>
    <row r="28" spans="1:13" ht="18">
      <c r="A28" s="359">
        <v>26</v>
      </c>
      <c r="B28" s="356" t="s">
        <v>1064</v>
      </c>
      <c r="C28" s="356" t="s">
        <v>1065</v>
      </c>
      <c r="D28" s="357">
        <v>17</v>
      </c>
      <c r="E28" s="357">
        <v>4</v>
      </c>
      <c r="F28" s="357">
        <f t="shared" si="0"/>
        <v>21</v>
      </c>
      <c r="G28" s="358"/>
      <c r="H28" s="358"/>
      <c r="I28" s="358"/>
      <c r="J28" s="358"/>
      <c r="K28" s="358"/>
      <c r="L28" s="264"/>
      <c r="M28" s="367"/>
    </row>
    <row r="29" spans="1:13" ht="18">
      <c r="A29" s="359">
        <v>27</v>
      </c>
      <c r="B29" s="356" t="s">
        <v>1066</v>
      </c>
      <c r="C29" s="356" t="s">
        <v>1067</v>
      </c>
      <c r="D29" s="357">
        <v>12</v>
      </c>
      <c r="E29" s="357">
        <v>3</v>
      </c>
      <c r="F29" s="357">
        <f t="shared" si="0"/>
        <v>15</v>
      </c>
      <c r="G29" s="358">
        <v>2</v>
      </c>
      <c r="H29" s="358"/>
      <c r="I29" s="358"/>
      <c r="J29" s="358"/>
      <c r="K29" s="358">
        <v>10</v>
      </c>
      <c r="L29" s="264"/>
      <c r="M29" s="367"/>
    </row>
    <row r="30" spans="1:13" ht="18">
      <c r="A30" s="359">
        <v>28</v>
      </c>
      <c r="B30" s="356" t="s">
        <v>1068</v>
      </c>
      <c r="C30" s="356" t="s">
        <v>1069</v>
      </c>
      <c r="D30" s="357">
        <v>4</v>
      </c>
      <c r="E30" s="357">
        <v>1</v>
      </c>
      <c r="F30" s="357">
        <f t="shared" si="0"/>
        <v>5</v>
      </c>
      <c r="G30" s="358"/>
      <c r="H30" s="358"/>
      <c r="I30" s="358"/>
      <c r="J30" s="358"/>
      <c r="K30" s="358"/>
      <c r="L30" s="264"/>
      <c r="M30" s="367"/>
    </row>
    <row r="31" spans="1:13" ht="18">
      <c r="A31" s="359">
        <v>29</v>
      </c>
      <c r="B31" s="360" t="s">
        <v>1070</v>
      </c>
      <c r="C31" s="356" t="s">
        <v>1071</v>
      </c>
      <c r="D31" s="357">
        <v>20</v>
      </c>
      <c r="E31" s="357">
        <v>5</v>
      </c>
      <c r="F31" s="357">
        <f t="shared" si="0"/>
        <v>25</v>
      </c>
      <c r="G31" s="358">
        <v>2</v>
      </c>
      <c r="H31" s="358">
        <v>1</v>
      </c>
      <c r="I31" s="358">
        <v>8</v>
      </c>
      <c r="J31" s="358"/>
      <c r="K31" s="358">
        <v>29</v>
      </c>
      <c r="L31" s="264">
        <v>1</v>
      </c>
      <c r="M31" s="367"/>
    </row>
    <row r="32" spans="1:13" ht="18">
      <c r="A32" s="359">
        <v>30</v>
      </c>
      <c r="B32" s="360" t="s">
        <v>1072</v>
      </c>
      <c r="C32" s="356" t="s">
        <v>1073</v>
      </c>
      <c r="D32" s="357">
        <v>6</v>
      </c>
      <c r="E32" s="357"/>
      <c r="F32" s="357">
        <f t="shared" si="0"/>
        <v>6</v>
      </c>
      <c r="G32" s="358"/>
      <c r="H32" s="358"/>
      <c r="I32" s="358"/>
      <c r="J32" s="358"/>
      <c r="K32" s="358"/>
      <c r="L32" s="264"/>
      <c r="M32" s="367"/>
    </row>
    <row r="33" spans="1:13" ht="18">
      <c r="A33" s="359">
        <v>31</v>
      </c>
      <c r="B33" s="360" t="s">
        <v>1074</v>
      </c>
      <c r="C33" s="356" t="s">
        <v>1075</v>
      </c>
      <c r="D33" s="357">
        <v>5</v>
      </c>
      <c r="E33" s="357"/>
      <c r="F33" s="357">
        <f t="shared" si="0"/>
        <v>5</v>
      </c>
      <c r="G33" s="358"/>
      <c r="H33" s="358"/>
      <c r="I33" s="358"/>
      <c r="J33" s="358"/>
      <c r="K33" s="358"/>
      <c r="L33" s="264">
        <v>1</v>
      </c>
      <c r="M33" s="367"/>
    </row>
    <row r="34" spans="1:13" ht="18">
      <c r="A34" s="359">
        <v>32</v>
      </c>
      <c r="B34" s="356" t="s">
        <v>1076</v>
      </c>
      <c r="C34" s="356" t="s">
        <v>1067</v>
      </c>
      <c r="D34" s="357"/>
      <c r="E34" s="357">
        <v>2</v>
      </c>
      <c r="F34" s="357">
        <f t="shared" si="0"/>
        <v>2</v>
      </c>
      <c r="G34" s="358"/>
      <c r="H34" s="358"/>
      <c r="I34" s="358"/>
      <c r="J34" s="358"/>
      <c r="K34" s="358"/>
      <c r="L34" s="264"/>
      <c r="M34" s="367"/>
    </row>
    <row r="35" spans="1:13" ht="18">
      <c r="A35" s="359">
        <v>33</v>
      </c>
      <c r="B35" s="356" t="s">
        <v>1077</v>
      </c>
      <c r="C35" s="356" t="s">
        <v>1078</v>
      </c>
      <c r="D35" s="357">
        <v>3</v>
      </c>
      <c r="E35" s="357">
        <v>2</v>
      </c>
      <c r="F35" s="357">
        <f t="shared" si="0"/>
        <v>5</v>
      </c>
      <c r="G35" s="358"/>
      <c r="H35" s="358"/>
      <c r="I35" s="358"/>
      <c r="J35" s="358"/>
      <c r="K35" s="358"/>
      <c r="L35" s="264"/>
      <c r="M35" s="367"/>
    </row>
    <row r="36" spans="1:13" ht="18">
      <c r="A36" s="359">
        <v>34</v>
      </c>
      <c r="B36" s="356" t="s">
        <v>1079</v>
      </c>
      <c r="C36" s="356" t="s">
        <v>1080</v>
      </c>
      <c r="D36" s="357">
        <v>16</v>
      </c>
      <c r="E36" s="357">
        <v>5</v>
      </c>
      <c r="F36" s="357">
        <f t="shared" si="0"/>
        <v>21</v>
      </c>
      <c r="G36" s="358">
        <v>3</v>
      </c>
      <c r="H36" s="358"/>
      <c r="I36" s="358"/>
      <c r="J36" s="358"/>
      <c r="K36" s="358">
        <v>15</v>
      </c>
      <c r="L36" s="264"/>
      <c r="M36" s="367"/>
    </row>
    <row r="37" spans="1:13" ht="18">
      <c r="A37" s="359">
        <v>35</v>
      </c>
      <c r="B37" s="356" t="s">
        <v>1081</v>
      </c>
      <c r="C37" s="356" t="s">
        <v>1082</v>
      </c>
      <c r="D37" s="357">
        <v>18</v>
      </c>
      <c r="E37" s="357">
        <v>5</v>
      </c>
      <c r="F37" s="357">
        <f t="shared" si="0"/>
        <v>23</v>
      </c>
      <c r="G37" s="358">
        <v>1</v>
      </c>
      <c r="H37" s="358"/>
      <c r="I37" s="358"/>
      <c r="J37" s="358"/>
      <c r="K37" s="358">
        <v>5</v>
      </c>
      <c r="L37" s="264">
        <v>1</v>
      </c>
      <c r="M37" s="367"/>
    </row>
    <row r="38" spans="1:13" ht="18">
      <c r="A38" s="359">
        <v>36</v>
      </c>
      <c r="B38" s="356" t="s">
        <v>1083</v>
      </c>
      <c r="C38" s="356" t="s">
        <v>1084</v>
      </c>
      <c r="D38" s="357">
        <v>14</v>
      </c>
      <c r="E38" s="357">
        <v>4</v>
      </c>
      <c r="F38" s="357">
        <f t="shared" si="0"/>
        <v>18</v>
      </c>
      <c r="G38" s="358"/>
      <c r="H38" s="358"/>
      <c r="I38" s="358"/>
      <c r="J38" s="358"/>
      <c r="K38" s="358"/>
      <c r="L38" s="264"/>
      <c r="M38" s="367"/>
    </row>
    <row r="39" spans="1:13" ht="18">
      <c r="A39" s="359">
        <v>37</v>
      </c>
      <c r="B39" s="356" t="s">
        <v>1085</v>
      </c>
      <c r="C39" s="356" t="s">
        <v>1086</v>
      </c>
      <c r="D39" s="357">
        <v>4</v>
      </c>
      <c r="E39" s="357"/>
      <c r="F39" s="357">
        <f t="shared" si="0"/>
        <v>4</v>
      </c>
      <c r="G39" s="358"/>
      <c r="H39" s="358"/>
      <c r="I39" s="358"/>
      <c r="J39" s="358"/>
      <c r="K39" s="358"/>
      <c r="L39" s="264"/>
      <c r="M39" s="367"/>
    </row>
    <row r="40" spans="1:13" ht="18">
      <c r="A40" s="359">
        <v>38</v>
      </c>
      <c r="B40" s="356" t="s">
        <v>1087</v>
      </c>
      <c r="C40" s="356" t="s">
        <v>1088</v>
      </c>
      <c r="D40" s="357">
        <v>11</v>
      </c>
      <c r="E40" s="357">
        <v>6</v>
      </c>
      <c r="F40" s="357">
        <f t="shared" si="0"/>
        <v>17</v>
      </c>
      <c r="G40" s="358">
        <v>3</v>
      </c>
      <c r="H40" s="358"/>
      <c r="I40" s="358"/>
      <c r="J40" s="358"/>
      <c r="K40" s="358">
        <v>15</v>
      </c>
      <c r="L40" s="264"/>
      <c r="M40" s="367"/>
    </row>
    <row r="41" spans="1:13" ht="18">
      <c r="A41" s="359">
        <v>39</v>
      </c>
      <c r="B41" s="356" t="s">
        <v>1089</v>
      </c>
      <c r="C41" s="356" t="s">
        <v>1090</v>
      </c>
      <c r="D41" s="357">
        <v>16</v>
      </c>
      <c r="E41" s="357">
        <v>3</v>
      </c>
      <c r="F41" s="357">
        <f t="shared" si="0"/>
        <v>19</v>
      </c>
      <c r="G41" s="358">
        <v>3</v>
      </c>
      <c r="H41" s="358">
        <v>8</v>
      </c>
      <c r="I41" s="358">
        <v>6</v>
      </c>
      <c r="J41" s="358"/>
      <c r="K41" s="358">
        <v>51</v>
      </c>
      <c r="L41" s="264"/>
      <c r="M41" s="367"/>
    </row>
    <row r="42" spans="1:13" ht="18">
      <c r="A42" s="346"/>
      <c r="B42" s="346"/>
      <c r="C42" s="346"/>
      <c r="D42" s="364"/>
      <c r="E42" s="365"/>
      <c r="F42" s="365"/>
      <c r="G42" s="364"/>
      <c r="H42" s="364"/>
      <c r="I42" s="364"/>
      <c r="J42" s="364"/>
      <c r="K42" s="364"/>
      <c r="L42" s="257"/>
    </row>
    <row r="43" spans="1:13" ht="18">
      <c r="A43" s="346"/>
      <c r="B43" s="346"/>
      <c r="C43" s="346"/>
      <c r="D43" s="364"/>
      <c r="E43" s="365"/>
      <c r="F43" s="365"/>
      <c r="G43" s="364"/>
      <c r="H43" s="364"/>
      <c r="I43" s="364"/>
      <c r="J43" s="364"/>
      <c r="K43" s="364"/>
      <c r="L43" s="257"/>
    </row>
    <row r="44" spans="1:13" ht="18">
      <c r="A44" s="346"/>
      <c r="B44" s="646" t="s">
        <v>1091</v>
      </c>
      <c r="C44" s="647"/>
      <c r="D44" s="361"/>
      <c r="E44" s="365"/>
      <c r="F44" s="365"/>
      <c r="G44" s="364"/>
      <c r="H44" s="364"/>
      <c r="I44" s="364"/>
      <c r="J44" s="364"/>
      <c r="K44" s="364"/>
      <c r="L44" s="257"/>
    </row>
    <row r="45" spans="1:13" ht="18">
      <c r="A45" s="355">
        <v>1</v>
      </c>
      <c r="B45" s="356" t="s">
        <v>1092</v>
      </c>
      <c r="C45" s="356" t="s">
        <v>1093</v>
      </c>
      <c r="D45" s="362">
        <v>1</v>
      </c>
      <c r="E45" s="362"/>
      <c r="F45" s="368">
        <f>SUM(D45:E45)</f>
        <v>1</v>
      </c>
      <c r="G45" s="363"/>
      <c r="H45" s="363"/>
      <c r="I45" s="363"/>
      <c r="J45" s="363"/>
      <c r="K45" s="363"/>
      <c r="L45" s="262"/>
      <c r="M45" s="367"/>
    </row>
    <row r="46" spans="1:13" ht="18">
      <c r="A46" s="359">
        <v>2</v>
      </c>
      <c r="B46" s="356" t="s">
        <v>1094</v>
      </c>
      <c r="C46" s="356" t="s">
        <v>1095</v>
      </c>
      <c r="D46" s="357">
        <v>2</v>
      </c>
      <c r="E46" s="357"/>
      <c r="F46" s="368">
        <f t="shared" ref="F46:F51" si="1">SUM(D46:E46)</f>
        <v>2</v>
      </c>
      <c r="G46" s="356"/>
      <c r="H46" s="356"/>
      <c r="I46" s="356"/>
      <c r="J46" s="356"/>
      <c r="K46" s="356"/>
      <c r="L46" s="262"/>
      <c r="M46" s="367"/>
    </row>
    <row r="47" spans="1:13" ht="18">
      <c r="A47" s="359">
        <v>3</v>
      </c>
      <c r="B47" s="356" t="s">
        <v>1096</v>
      </c>
      <c r="C47" s="356" t="s">
        <v>1097</v>
      </c>
      <c r="D47" s="357">
        <v>1</v>
      </c>
      <c r="E47" s="357"/>
      <c r="F47" s="368">
        <f t="shared" si="1"/>
        <v>1</v>
      </c>
      <c r="G47" s="357"/>
      <c r="H47" s="357"/>
      <c r="I47" s="357"/>
      <c r="J47" s="357"/>
      <c r="K47" s="357"/>
      <c r="L47" s="262"/>
      <c r="M47" s="367"/>
    </row>
    <row r="48" spans="1:13" ht="18">
      <c r="A48" s="359">
        <v>4</v>
      </c>
      <c r="B48" s="356" t="s">
        <v>1098</v>
      </c>
      <c r="C48" s="356" t="s">
        <v>1095</v>
      </c>
      <c r="D48" s="357">
        <v>7</v>
      </c>
      <c r="E48" s="357">
        <v>4</v>
      </c>
      <c r="F48" s="368">
        <f t="shared" si="1"/>
        <v>11</v>
      </c>
      <c r="G48" s="357">
        <v>4</v>
      </c>
      <c r="H48" s="357"/>
      <c r="I48" s="357"/>
      <c r="J48" s="357"/>
      <c r="K48" s="357">
        <v>20</v>
      </c>
      <c r="L48" s="262"/>
      <c r="M48" s="367"/>
    </row>
    <row r="49" spans="1:13" ht="18">
      <c r="A49" s="359">
        <v>5</v>
      </c>
      <c r="B49" s="356" t="s">
        <v>1099</v>
      </c>
      <c r="C49" s="356" t="s">
        <v>1067</v>
      </c>
      <c r="D49" s="357"/>
      <c r="E49" s="357"/>
      <c r="F49" s="368">
        <f t="shared" si="1"/>
        <v>0</v>
      </c>
      <c r="G49" s="357"/>
      <c r="H49" s="357"/>
      <c r="I49" s="357"/>
      <c r="J49" s="357"/>
      <c r="K49" s="357"/>
      <c r="L49" s="262"/>
      <c r="M49" s="367"/>
    </row>
    <row r="50" spans="1:13" ht="18">
      <c r="A50" s="359">
        <v>6</v>
      </c>
      <c r="B50" s="356" t="s">
        <v>1100</v>
      </c>
      <c r="C50" s="356" t="s">
        <v>1101</v>
      </c>
      <c r="D50" s="357">
        <v>1</v>
      </c>
      <c r="E50" s="357"/>
      <c r="F50" s="368">
        <f t="shared" si="1"/>
        <v>1</v>
      </c>
      <c r="G50" s="358"/>
      <c r="H50" s="358"/>
      <c r="I50" s="358"/>
      <c r="J50" s="358"/>
      <c r="K50" s="358"/>
      <c r="L50" s="262"/>
      <c r="M50" s="367"/>
    </row>
    <row r="51" spans="1:13" ht="18">
      <c r="A51" s="359">
        <v>7</v>
      </c>
      <c r="B51" s="356" t="s">
        <v>1102</v>
      </c>
      <c r="C51" s="356" t="s">
        <v>1103</v>
      </c>
      <c r="D51" s="357">
        <v>1</v>
      </c>
      <c r="E51" s="357"/>
      <c r="F51" s="368">
        <f t="shared" si="1"/>
        <v>1</v>
      </c>
      <c r="G51" s="357"/>
      <c r="H51" s="357"/>
      <c r="I51" s="357"/>
      <c r="J51" s="357"/>
      <c r="K51" s="357"/>
      <c r="L51" s="262"/>
      <c r="M51" s="367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bestFit="1" customWidth="1"/>
    <col min="32" max="32" width="11.59765625" bestFit="1" customWidth="1"/>
  </cols>
  <sheetData>
    <row r="1" spans="1:33">
      <c r="A1" s="315"/>
      <c r="B1" s="315"/>
      <c r="C1" s="325" t="s">
        <v>9</v>
      </c>
      <c r="D1" s="648" t="s">
        <v>933</v>
      </c>
      <c r="E1" s="649"/>
      <c r="F1" s="649"/>
      <c r="G1" s="649"/>
      <c r="H1" s="649"/>
      <c r="I1" s="650"/>
      <c r="J1" s="598" t="s">
        <v>496</v>
      </c>
      <c r="K1" s="599"/>
      <c r="L1" s="651" t="s">
        <v>933</v>
      </c>
      <c r="M1" s="649"/>
      <c r="N1" s="649"/>
      <c r="O1" s="650"/>
      <c r="P1" s="598" t="s">
        <v>496</v>
      </c>
      <c r="Q1" s="599"/>
      <c r="R1" s="648" t="s">
        <v>933</v>
      </c>
      <c r="S1" s="649"/>
      <c r="T1" s="655"/>
      <c r="U1" s="598" t="s">
        <v>496</v>
      </c>
      <c r="V1" s="599"/>
      <c r="W1" s="648" t="s">
        <v>933</v>
      </c>
      <c r="X1" s="649"/>
      <c r="Y1" s="649"/>
      <c r="Z1" s="649"/>
      <c r="AA1" s="649"/>
      <c r="AB1" s="649"/>
      <c r="AC1" s="649"/>
      <c r="AD1" s="649"/>
      <c r="AE1" s="652" t="s">
        <v>310</v>
      </c>
      <c r="AF1" s="653"/>
      <c r="AG1" s="654"/>
    </row>
    <row r="2" spans="1:33">
      <c r="A2" s="133" t="s">
        <v>44</v>
      </c>
      <c r="B2" s="133" t="s">
        <v>52</v>
      </c>
      <c r="C2" s="329" t="s">
        <v>118</v>
      </c>
      <c r="D2" s="224" t="s">
        <v>23</v>
      </c>
      <c r="E2" s="327" t="s">
        <v>24</v>
      </c>
      <c r="F2" s="224" t="s">
        <v>973</v>
      </c>
      <c r="G2" s="224" t="s">
        <v>1005</v>
      </c>
      <c r="H2" s="327" t="s">
        <v>30</v>
      </c>
      <c r="I2" s="224" t="s">
        <v>25</v>
      </c>
      <c r="J2" s="193" t="s">
        <v>972</v>
      </c>
      <c r="K2" s="313" t="s">
        <v>971</v>
      </c>
      <c r="L2" s="327" t="s">
        <v>973</v>
      </c>
      <c r="M2" s="224" t="s">
        <v>343</v>
      </c>
      <c r="N2" s="327" t="s">
        <v>28</v>
      </c>
      <c r="O2" s="327" t="s">
        <v>29</v>
      </c>
      <c r="P2" s="326" t="s">
        <v>500</v>
      </c>
      <c r="Q2" s="330" t="s">
        <v>500</v>
      </c>
      <c r="R2" s="224" t="s">
        <v>118</v>
      </c>
      <c r="S2" s="327" t="s">
        <v>118</v>
      </c>
      <c r="T2" s="327" t="s">
        <v>344</v>
      </c>
      <c r="U2" s="193" t="s">
        <v>971</v>
      </c>
      <c r="V2" s="312" t="s">
        <v>972</v>
      </c>
      <c r="W2" s="224" t="s">
        <v>28</v>
      </c>
      <c r="X2" s="224" t="s">
        <v>29</v>
      </c>
      <c r="Y2" s="327" t="s">
        <v>343</v>
      </c>
      <c r="Z2" s="224" t="s">
        <v>344</v>
      </c>
      <c r="AA2" s="224" t="s">
        <v>27</v>
      </c>
      <c r="AB2" s="327" t="s">
        <v>114</v>
      </c>
      <c r="AC2" s="327" t="s">
        <v>23</v>
      </c>
      <c r="AD2" s="224" t="s">
        <v>118</v>
      </c>
      <c r="AE2" s="317" t="s">
        <v>127</v>
      </c>
      <c r="AF2" s="318" t="s">
        <v>992</v>
      </c>
      <c r="AG2" s="318" t="s">
        <v>548</v>
      </c>
    </row>
    <row r="3" spans="1:33">
      <c r="A3" s="331" t="s">
        <v>993</v>
      </c>
      <c r="B3" s="332" t="s">
        <v>92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155">
        <v>63</v>
      </c>
      <c r="O3" s="335"/>
      <c r="P3" s="155">
        <v>26</v>
      </c>
      <c r="Q3" s="155">
        <v>40</v>
      </c>
      <c r="R3" s="155">
        <v>13</v>
      </c>
      <c r="S3" s="155"/>
      <c r="T3" s="155"/>
      <c r="U3" s="155">
        <v>55</v>
      </c>
      <c r="V3" s="155">
        <v>12</v>
      </c>
      <c r="W3" s="155">
        <v>61</v>
      </c>
      <c r="X3" s="155">
        <v>61</v>
      </c>
      <c r="Y3" s="155">
        <v>62</v>
      </c>
      <c r="Z3" s="155">
        <v>67</v>
      </c>
      <c r="AA3" s="155">
        <v>18</v>
      </c>
      <c r="AB3" s="155"/>
      <c r="AC3" s="155">
        <v>26</v>
      </c>
      <c r="AD3" s="155">
        <v>10</v>
      </c>
      <c r="AE3" s="336">
        <f>SUM(C3:AD3)</f>
        <v>514</v>
      </c>
      <c r="AF3" s="336">
        <f>SUM(D3:I3,L3:O3,R3:T3,W3:AD3)</f>
        <v>381</v>
      </c>
      <c r="AG3" s="336">
        <f>SUM(J3:K3,U3:V3,P3:Q3)</f>
        <v>133</v>
      </c>
    </row>
    <row r="4" spans="1:33">
      <c r="A4" s="332" t="s">
        <v>444</v>
      </c>
      <c r="B4" s="332" t="s">
        <v>92</v>
      </c>
      <c r="C4" s="337">
        <v>25</v>
      </c>
      <c r="D4" s="155">
        <v>15</v>
      </c>
      <c r="E4" s="155">
        <v>6</v>
      </c>
      <c r="F4" s="155">
        <v>18</v>
      </c>
      <c r="G4" s="155">
        <v>8</v>
      </c>
      <c r="H4" s="155"/>
      <c r="I4" s="155">
        <v>17</v>
      </c>
      <c r="J4" s="155">
        <v>80</v>
      </c>
      <c r="K4" s="155">
        <v>25</v>
      </c>
      <c r="L4" s="155">
        <v>39</v>
      </c>
      <c r="M4" s="155">
        <v>16</v>
      </c>
      <c r="N4" s="155">
        <v>17</v>
      </c>
      <c r="O4" s="155"/>
      <c r="P4" s="155"/>
      <c r="Q4" s="155">
        <v>40</v>
      </c>
      <c r="R4" s="155"/>
      <c r="S4" s="335"/>
      <c r="T4" s="155">
        <v>14</v>
      </c>
      <c r="U4" s="155">
        <v>25</v>
      </c>
      <c r="V4" s="155"/>
      <c r="W4" s="155">
        <v>19</v>
      </c>
      <c r="X4" s="155">
        <v>19</v>
      </c>
      <c r="Y4" s="155"/>
      <c r="Z4" s="155">
        <v>13</v>
      </c>
      <c r="AA4" s="155"/>
      <c r="AB4" s="155"/>
      <c r="AC4" s="155"/>
      <c r="AD4" s="155"/>
      <c r="AE4" s="336">
        <f t="shared" ref="AE4:AE49" si="0">SUM(C4:AD4)</f>
        <v>396</v>
      </c>
      <c r="AF4" s="336">
        <f t="shared" ref="AF4:AF49" si="1">SUM(D4:I4,L4:O4,R4:T4,W4:AD4)</f>
        <v>201</v>
      </c>
      <c r="AG4" s="336">
        <f t="shared" ref="AG4:AG49" si="2">SUM(J4:K4,U4:V4,P4:Q4)</f>
        <v>170</v>
      </c>
    </row>
    <row r="5" spans="1:33">
      <c r="A5" s="332" t="s">
        <v>469</v>
      </c>
      <c r="B5" s="332" t="s">
        <v>92</v>
      </c>
      <c r="C5" s="337">
        <v>31</v>
      </c>
      <c r="D5" s="155">
        <v>65</v>
      </c>
      <c r="E5" s="155">
        <v>60</v>
      </c>
      <c r="F5" s="155">
        <v>62</v>
      </c>
      <c r="G5" s="155">
        <v>72</v>
      </c>
      <c r="H5" s="155">
        <v>40</v>
      </c>
      <c r="I5" s="155">
        <v>63</v>
      </c>
      <c r="J5" s="335"/>
      <c r="K5" s="155">
        <v>55</v>
      </c>
      <c r="L5" s="155"/>
      <c r="M5" s="338"/>
      <c r="N5" s="339"/>
      <c r="O5" s="155">
        <v>80</v>
      </c>
      <c r="P5" s="155">
        <v>54</v>
      </c>
      <c r="Q5" s="155"/>
      <c r="R5" s="155">
        <v>67</v>
      </c>
      <c r="S5" s="155">
        <v>80</v>
      </c>
      <c r="T5" s="155">
        <v>66</v>
      </c>
      <c r="U5" s="155"/>
      <c r="V5" s="155">
        <v>68</v>
      </c>
      <c r="W5" s="339"/>
      <c r="X5" s="339"/>
      <c r="Y5" s="339"/>
      <c r="Z5" s="155"/>
      <c r="AA5" s="155">
        <v>62</v>
      </c>
      <c r="AB5" s="155">
        <v>80</v>
      </c>
      <c r="AC5" s="155">
        <v>54</v>
      </c>
      <c r="AD5" s="155">
        <v>70</v>
      </c>
      <c r="AE5" s="336">
        <f t="shared" si="0"/>
        <v>1129</v>
      </c>
      <c r="AF5" s="336">
        <f t="shared" si="1"/>
        <v>921</v>
      </c>
      <c r="AG5" s="336">
        <f t="shared" si="2"/>
        <v>177</v>
      </c>
    </row>
    <row r="6" spans="1:33">
      <c r="A6" s="332" t="s">
        <v>808</v>
      </c>
      <c r="B6" s="332" t="s">
        <v>92</v>
      </c>
      <c r="C6" s="337"/>
      <c r="D6" s="155"/>
      <c r="E6" s="155">
        <v>20</v>
      </c>
      <c r="F6" s="155">
        <v>7</v>
      </c>
      <c r="G6" s="155">
        <v>8</v>
      </c>
      <c r="H6" s="155">
        <v>40</v>
      </c>
      <c r="I6" s="155"/>
      <c r="J6" s="155"/>
      <c r="K6" s="155"/>
      <c r="L6" s="155">
        <v>41</v>
      </c>
      <c r="M6" s="155">
        <v>64</v>
      </c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336">
        <f t="shared" si="0"/>
        <v>180</v>
      </c>
      <c r="AF6" s="336">
        <f t="shared" si="1"/>
        <v>180</v>
      </c>
      <c r="AG6" s="336">
        <f t="shared" si="2"/>
        <v>0</v>
      </c>
    </row>
    <row r="7" spans="1:33">
      <c r="A7" s="328" t="s">
        <v>997</v>
      </c>
      <c r="B7" s="328" t="s">
        <v>92</v>
      </c>
      <c r="C7" s="340">
        <v>24</v>
      </c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155">
        <v>18</v>
      </c>
      <c r="Z7" s="341"/>
      <c r="AA7" s="341"/>
      <c r="AB7" s="341"/>
      <c r="AC7" s="341"/>
      <c r="AD7" s="341"/>
      <c r="AE7" s="336">
        <f t="shared" si="0"/>
        <v>42</v>
      </c>
      <c r="AF7" s="336">
        <f t="shared" si="1"/>
        <v>18</v>
      </c>
      <c r="AG7" s="336">
        <f t="shared" si="2"/>
        <v>0</v>
      </c>
    </row>
    <row r="8" spans="1:33">
      <c r="A8" s="331" t="s">
        <v>996</v>
      </c>
      <c r="B8" s="332" t="s">
        <v>100</v>
      </c>
      <c r="C8" s="342"/>
      <c r="D8" s="342"/>
      <c r="E8" s="342"/>
      <c r="F8" s="342"/>
      <c r="G8" s="342"/>
      <c r="H8" s="155">
        <v>18</v>
      </c>
      <c r="I8" s="155"/>
      <c r="J8" s="155">
        <v>55</v>
      </c>
      <c r="K8" s="343">
        <v>70</v>
      </c>
      <c r="L8" s="155">
        <v>51</v>
      </c>
      <c r="M8" s="155">
        <v>56</v>
      </c>
      <c r="N8" s="155">
        <v>52</v>
      </c>
      <c r="O8" s="155">
        <v>22</v>
      </c>
      <c r="P8" s="155">
        <v>26</v>
      </c>
      <c r="Q8" s="155"/>
      <c r="R8" s="155"/>
      <c r="S8" s="155">
        <v>48</v>
      </c>
      <c r="T8" s="155">
        <v>62</v>
      </c>
      <c r="U8" s="155"/>
      <c r="V8" s="155">
        <v>50</v>
      </c>
      <c r="W8" s="155">
        <v>57</v>
      </c>
      <c r="X8" s="155"/>
      <c r="Y8" s="155"/>
      <c r="Z8" s="155">
        <v>60</v>
      </c>
      <c r="AA8" s="155">
        <v>21</v>
      </c>
      <c r="AB8" s="155">
        <v>69</v>
      </c>
      <c r="AC8" s="155">
        <v>32</v>
      </c>
      <c r="AD8" s="155">
        <v>40</v>
      </c>
      <c r="AE8" s="336">
        <f t="shared" si="0"/>
        <v>789</v>
      </c>
      <c r="AF8" s="336">
        <f t="shared" si="1"/>
        <v>588</v>
      </c>
      <c r="AG8" s="336">
        <f t="shared" si="2"/>
        <v>201</v>
      </c>
    </row>
    <row r="9" spans="1:33">
      <c r="A9" s="332" t="s">
        <v>443</v>
      </c>
      <c r="B9" s="332" t="s">
        <v>100</v>
      </c>
      <c r="C9" s="337">
        <v>31</v>
      </c>
      <c r="D9" s="155">
        <v>65</v>
      </c>
      <c r="E9" s="155">
        <v>60</v>
      </c>
      <c r="F9" s="155">
        <v>56</v>
      </c>
      <c r="G9" s="155">
        <v>12</v>
      </c>
      <c r="H9" s="155">
        <v>62</v>
      </c>
      <c r="I9" s="155">
        <v>48</v>
      </c>
      <c r="J9" s="155"/>
      <c r="K9" s="155"/>
      <c r="L9" s="155">
        <v>29</v>
      </c>
      <c r="M9" s="155">
        <v>24</v>
      </c>
      <c r="N9" s="339"/>
      <c r="O9" s="155">
        <v>58</v>
      </c>
      <c r="P9" s="155">
        <v>54</v>
      </c>
      <c r="Q9" s="155">
        <v>12</v>
      </c>
      <c r="R9" s="155">
        <v>56</v>
      </c>
      <c r="S9" s="155"/>
      <c r="T9" s="155"/>
      <c r="U9" s="155">
        <v>55</v>
      </c>
      <c r="V9" s="155">
        <v>30</v>
      </c>
      <c r="W9" s="339"/>
      <c r="X9" s="155">
        <v>51</v>
      </c>
      <c r="Y9" s="155">
        <v>54</v>
      </c>
      <c r="Z9" s="155"/>
      <c r="AA9" s="155">
        <v>55</v>
      </c>
      <c r="AB9" s="155"/>
      <c r="AC9" s="155">
        <v>48</v>
      </c>
      <c r="AD9" s="155">
        <v>40</v>
      </c>
      <c r="AE9" s="336">
        <f t="shared" si="0"/>
        <v>900</v>
      </c>
      <c r="AF9" s="336">
        <f t="shared" si="1"/>
        <v>718</v>
      </c>
      <c r="AG9" s="336">
        <f t="shared" si="2"/>
        <v>151</v>
      </c>
    </row>
    <row r="10" spans="1:33">
      <c r="A10" s="328" t="s">
        <v>1007</v>
      </c>
      <c r="B10" s="328" t="s">
        <v>100</v>
      </c>
      <c r="C10" s="341">
        <v>24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36">
        <f t="shared" si="0"/>
        <v>24</v>
      </c>
      <c r="AF10" s="336">
        <f t="shared" si="1"/>
        <v>0</v>
      </c>
      <c r="AG10" s="336">
        <f t="shared" si="2"/>
        <v>0</v>
      </c>
    </row>
    <row r="11" spans="1:33">
      <c r="A11" s="332" t="s">
        <v>994</v>
      </c>
      <c r="B11" s="332" t="s">
        <v>100</v>
      </c>
      <c r="C11" s="337">
        <v>25</v>
      </c>
      <c r="D11" s="155">
        <v>15</v>
      </c>
      <c r="E11" s="155">
        <v>20</v>
      </c>
      <c r="F11" s="155">
        <v>24</v>
      </c>
      <c r="G11" s="155">
        <v>64</v>
      </c>
      <c r="H11" s="155"/>
      <c r="I11" s="155">
        <v>32</v>
      </c>
      <c r="J11" s="155">
        <v>25</v>
      </c>
      <c r="K11" s="155">
        <v>9</v>
      </c>
      <c r="L11" s="155"/>
      <c r="M11" s="155"/>
      <c r="N11" s="155">
        <v>28</v>
      </c>
      <c r="O11" s="155"/>
      <c r="P11" s="155"/>
      <c r="Q11" s="155">
        <v>68</v>
      </c>
      <c r="R11" s="155">
        <v>24</v>
      </c>
      <c r="S11" s="155">
        <v>32</v>
      </c>
      <c r="T11" s="155">
        <v>18</v>
      </c>
      <c r="U11" s="155">
        <v>35</v>
      </c>
      <c r="V11" s="155"/>
      <c r="W11" s="155">
        <v>23</v>
      </c>
      <c r="X11" s="155">
        <v>29</v>
      </c>
      <c r="Y11" s="155">
        <v>26</v>
      </c>
      <c r="Z11" s="155">
        <v>20</v>
      </c>
      <c r="AA11" s="155">
        <v>25</v>
      </c>
      <c r="AB11" s="155">
        <v>11</v>
      </c>
      <c r="AC11" s="155"/>
      <c r="AD11" s="155"/>
      <c r="AE11" s="336">
        <f t="shared" si="0"/>
        <v>553</v>
      </c>
      <c r="AF11" s="336">
        <f t="shared" si="1"/>
        <v>391</v>
      </c>
      <c r="AG11" s="336">
        <f t="shared" si="2"/>
        <v>137</v>
      </c>
    </row>
    <row r="12" spans="1:33">
      <c r="A12" s="332" t="s">
        <v>447</v>
      </c>
      <c r="B12" s="332" t="s">
        <v>99</v>
      </c>
      <c r="C12" s="337">
        <v>40</v>
      </c>
      <c r="D12" s="155">
        <v>15</v>
      </c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3">
        <v>30</v>
      </c>
      <c r="R12" s="155">
        <v>11</v>
      </c>
      <c r="S12" s="155">
        <v>8</v>
      </c>
      <c r="T12" s="155">
        <v>62</v>
      </c>
      <c r="U12" s="155">
        <v>25</v>
      </c>
      <c r="V12" s="155">
        <v>14</v>
      </c>
      <c r="W12" s="155">
        <v>57</v>
      </c>
      <c r="X12" s="155">
        <v>11</v>
      </c>
      <c r="Y12" s="155"/>
      <c r="Z12" s="155">
        <v>26</v>
      </c>
      <c r="AA12" s="155"/>
      <c r="AB12" s="155">
        <v>40</v>
      </c>
      <c r="AC12" s="155"/>
      <c r="AD12" s="155"/>
      <c r="AE12" s="336">
        <f t="shared" si="0"/>
        <v>339</v>
      </c>
      <c r="AF12" s="336">
        <f t="shared" si="1"/>
        <v>230</v>
      </c>
      <c r="AG12" s="336">
        <f t="shared" si="2"/>
        <v>69</v>
      </c>
    </row>
    <row r="13" spans="1:33">
      <c r="A13" s="332" t="s">
        <v>471</v>
      </c>
      <c r="B13" s="332" t="s">
        <v>99</v>
      </c>
      <c r="C13" s="337">
        <v>40</v>
      </c>
      <c r="D13" s="155">
        <v>65</v>
      </c>
      <c r="E13" s="155">
        <v>74</v>
      </c>
      <c r="F13" s="155">
        <v>73</v>
      </c>
      <c r="G13" s="155">
        <v>72</v>
      </c>
      <c r="H13" s="155">
        <v>68</v>
      </c>
      <c r="I13" s="155">
        <v>63</v>
      </c>
      <c r="J13" s="335"/>
      <c r="K13" s="155">
        <v>59</v>
      </c>
      <c r="L13" s="155">
        <v>67</v>
      </c>
      <c r="M13" s="155">
        <v>56</v>
      </c>
      <c r="N13" s="155">
        <v>40</v>
      </c>
      <c r="O13" s="155">
        <v>80</v>
      </c>
      <c r="P13" s="155">
        <v>56</v>
      </c>
      <c r="Q13" s="155"/>
      <c r="R13" s="155">
        <v>69</v>
      </c>
      <c r="S13" s="155">
        <v>72</v>
      </c>
      <c r="T13" s="155"/>
      <c r="U13" s="155"/>
      <c r="V13" s="155">
        <v>66</v>
      </c>
      <c r="W13" s="339"/>
      <c r="X13" s="155">
        <v>69</v>
      </c>
      <c r="Y13" s="155">
        <v>54</v>
      </c>
      <c r="Z13" s="155">
        <v>54</v>
      </c>
      <c r="AA13" s="155"/>
      <c r="AB13" s="155"/>
      <c r="AC13" s="155">
        <v>59</v>
      </c>
      <c r="AD13" s="155">
        <v>64</v>
      </c>
      <c r="AE13" s="336">
        <f t="shared" si="0"/>
        <v>1320</v>
      </c>
      <c r="AF13" s="336">
        <f t="shared" si="1"/>
        <v>1099</v>
      </c>
      <c r="AG13" s="336">
        <f t="shared" si="2"/>
        <v>181</v>
      </c>
    </row>
    <row r="14" spans="1:33">
      <c r="A14" s="332" t="s">
        <v>998</v>
      </c>
      <c r="B14" s="332" t="s">
        <v>99</v>
      </c>
      <c r="C14" s="342"/>
      <c r="D14" s="342"/>
      <c r="E14" s="342"/>
      <c r="F14" s="155"/>
      <c r="G14" s="155"/>
      <c r="H14" s="155">
        <v>12</v>
      </c>
      <c r="I14" s="155">
        <v>17</v>
      </c>
      <c r="J14" s="155">
        <v>80</v>
      </c>
      <c r="K14" s="155">
        <v>21</v>
      </c>
      <c r="L14" s="155">
        <v>13</v>
      </c>
      <c r="M14" s="155">
        <v>24</v>
      </c>
      <c r="N14" s="155">
        <v>40</v>
      </c>
      <c r="O14" s="335"/>
      <c r="P14" s="155">
        <v>24</v>
      </c>
      <c r="Q14" s="155">
        <v>48</v>
      </c>
      <c r="R14" s="155"/>
      <c r="S14" s="155"/>
      <c r="T14" s="155">
        <v>18</v>
      </c>
      <c r="U14" s="155">
        <v>55</v>
      </c>
      <c r="V14" s="155"/>
      <c r="W14" s="155">
        <v>23</v>
      </c>
      <c r="X14" s="155"/>
      <c r="Y14" s="155">
        <v>26</v>
      </c>
      <c r="Z14" s="342"/>
      <c r="AA14" s="155">
        <v>53</v>
      </c>
      <c r="AB14" s="155">
        <v>40</v>
      </c>
      <c r="AC14" s="155">
        <v>21</v>
      </c>
      <c r="AD14" s="155">
        <v>16</v>
      </c>
      <c r="AE14" s="336">
        <f t="shared" si="0"/>
        <v>531</v>
      </c>
      <c r="AF14" s="336">
        <f t="shared" si="1"/>
        <v>303</v>
      </c>
      <c r="AG14" s="336">
        <f t="shared" si="2"/>
        <v>228</v>
      </c>
    </row>
    <row r="15" spans="1:33">
      <c r="A15" s="332" t="s">
        <v>448</v>
      </c>
      <c r="B15" s="332" t="s">
        <v>99</v>
      </c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36">
        <f t="shared" si="0"/>
        <v>0</v>
      </c>
      <c r="AF15" s="336">
        <f t="shared" si="1"/>
        <v>0</v>
      </c>
      <c r="AG15" s="336">
        <f t="shared" si="2"/>
        <v>0</v>
      </c>
    </row>
    <row r="16" spans="1:33">
      <c r="A16" s="332" t="s">
        <v>999</v>
      </c>
      <c r="B16" s="332" t="s">
        <v>487</v>
      </c>
      <c r="C16" s="337">
        <v>62</v>
      </c>
      <c r="D16" s="155">
        <v>70</v>
      </c>
      <c r="E16" s="155">
        <v>80</v>
      </c>
      <c r="F16" s="343">
        <v>58</v>
      </c>
      <c r="G16" s="155">
        <v>78</v>
      </c>
      <c r="H16" s="155">
        <v>55</v>
      </c>
      <c r="I16" s="155">
        <v>80</v>
      </c>
      <c r="J16" s="155">
        <v>40</v>
      </c>
      <c r="K16" s="155">
        <v>30</v>
      </c>
      <c r="L16" s="342"/>
      <c r="M16" s="342"/>
      <c r="N16" s="342"/>
      <c r="O16" s="155">
        <v>22</v>
      </c>
      <c r="P16" s="155">
        <v>51</v>
      </c>
      <c r="Q16" s="155"/>
      <c r="R16" s="155">
        <v>66</v>
      </c>
      <c r="S16" s="155">
        <v>72</v>
      </c>
      <c r="T16" s="155">
        <v>80</v>
      </c>
      <c r="U16" s="155">
        <v>55</v>
      </c>
      <c r="V16" s="155">
        <v>80</v>
      </c>
      <c r="W16" s="155">
        <v>80</v>
      </c>
      <c r="X16" s="155">
        <v>30</v>
      </c>
      <c r="Y16" s="155">
        <v>80</v>
      </c>
      <c r="Z16" s="155">
        <v>80</v>
      </c>
      <c r="AA16" s="155">
        <v>80</v>
      </c>
      <c r="AB16" s="155">
        <v>80</v>
      </c>
      <c r="AC16" s="155">
        <v>80</v>
      </c>
      <c r="AD16" s="155">
        <v>80</v>
      </c>
      <c r="AE16" s="336">
        <f t="shared" si="0"/>
        <v>1569</v>
      </c>
      <c r="AF16" s="336">
        <f t="shared" si="1"/>
        <v>1251</v>
      </c>
      <c r="AG16" s="336">
        <f t="shared" si="2"/>
        <v>256</v>
      </c>
    </row>
    <row r="17" spans="1:33">
      <c r="A17" s="332" t="s">
        <v>1000</v>
      </c>
      <c r="B17" s="332" t="s">
        <v>487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155">
        <v>63</v>
      </c>
      <c r="O17" s="342"/>
      <c r="P17" s="342"/>
      <c r="Q17" s="342"/>
      <c r="R17" s="342"/>
      <c r="S17" s="342"/>
      <c r="T17" s="342"/>
      <c r="U17" s="342"/>
      <c r="V17" s="342"/>
      <c r="W17" s="342"/>
      <c r="X17" s="155">
        <v>50</v>
      </c>
      <c r="Y17" s="155">
        <v>80</v>
      </c>
      <c r="Z17" s="155">
        <v>80</v>
      </c>
      <c r="AA17" s="334"/>
      <c r="AB17" s="334"/>
      <c r="AC17" s="334"/>
      <c r="AD17" s="334"/>
      <c r="AE17" s="336">
        <f t="shared" si="0"/>
        <v>273</v>
      </c>
      <c r="AF17" s="336">
        <f t="shared" si="1"/>
        <v>273</v>
      </c>
      <c r="AG17" s="336">
        <f t="shared" si="2"/>
        <v>0</v>
      </c>
    </row>
    <row r="18" spans="1:33">
      <c r="A18" s="332" t="s">
        <v>472</v>
      </c>
      <c r="B18" s="332" t="s">
        <v>488</v>
      </c>
      <c r="C18" s="337">
        <v>40</v>
      </c>
      <c r="D18" s="155"/>
      <c r="E18" s="155">
        <v>40</v>
      </c>
      <c r="F18" s="155"/>
      <c r="G18" s="155"/>
      <c r="H18" s="155"/>
      <c r="I18" s="155"/>
      <c r="J18" s="155">
        <v>80</v>
      </c>
      <c r="K18" s="155"/>
      <c r="L18" s="155">
        <v>47</v>
      </c>
      <c r="M18" s="155">
        <v>60</v>
      </c>
      <c r="N18" s="155"/>
      <c r="O18" s="155"/>
      <c r="P18" s="155"/>
      <c r="Q18" s="155">
        <v>40</v>
      </c>
      <c r="R18" s="155"/>
      <c r="S18" s="335"/>
      <c r="T18" s="155">
        <v>4</v>
      </c>
      <c r="U18" s="155">
        <v>67</v>
      </c>
      <c r="V18" s="155"/>
      <c r="W18" s="155"/>
      <c r="X18" s="155"/>
      <c r="Y18" s="335"/>
      <c r="Z18" s="155">
        <v>34</v>
      </c>
      <c r="AA18" s="155">
        <v>80</v>
      </c>
      <c r="AB18" s="155">
        <v>17</v>
      </c>
      <c r="AC18" s="155">
        <v>10</v>
      </c>
      <c r="AD18" s="155">
        <v>11</v>
      </c>
      <c r="AE18" s="336">
        <f t="shared" si="0"/>
        <v>530</v>
      </c>
      <c r="AF18" s="336">
        <f t="shared" si="1"/>
        <v>303</v>
      </c>
      <c r="AG18" s="336">
        <f t="shared" si="2"/>
        <v>187</v>
      </c>
    </row>
    <row r="19" spans="1:33">
      <c r="A19" s="332" t="s">
        <v>449</v>
      </c>
      <c r="B19" s="332" t="s">
        <v>488</v>
      </c>
      <c r="C19" s="337">
        <v>58</v>
      </c>
      <c r="D19" s="343">
        <v>70</v>
      </c>
      <c r="E19" s="155">
        <v>40</v>
      </c>
      <c r="F19" s="343">
        <v>70</v>
      </c>
      <c r="G19" s="155">
        <v>80</v>
      </c>
      <c r="H19" s="155">
        <v>80</v>
      </c>
      <c r="I19" s="155">
        <v>53</v>
      </c>
      <c r="J19" s="155"/>
      <c r="K19" s="155">
        <v>79</v>
      </c>
      <c r="L19" s="342"/>
      <c r="M19" s="342"/>
      <c r="N19" s="342"/>
      <c r="O19" s="155">
        <v>58</v>
      </c>
      <c r="P19" s="155">
        <v>80</v>
      </c>
      <c r="Q19" s="155">
        <v>52</v>
      </c>
      <c r="R19" s="155">
        <v>80</v>
      </c>
      <c r="S19" s="155">
        <v>80</v>
      </c>
      <c r="T19" s="155">
        <v>76</v>
      </c>
      <c r="U19" s="155"/>
      <c r="V19" s="155">
        <v>80</v>
      </c>
      <c r="W19" s="155">
        <v>61</v>
      </c>
      <c r="X19" s="155">
        <v>80</v>
      </c>
      <c r="Y19" s="339"/>
      <c r="Z19" s="342"/>
      <c r="AA19" s="155">
        <v>59</v>
      </c>
      <c r="AB19" s="155">
        <v>80</v>
      </c>
      <c r="AC19" s="155">
        <v>80</v>
      </c>
      <c r="AD19" s="155">
        <v>69</v>
      </c>
      <c r="AE19" s="336">
        <f t="shared" si="0"/>
        <v>1465</v>
      </c>
      <c r="AF19" s="336">
        <f t="shared" si="1"/>
        <v>1116</v>
      </c>
      <c r="AG19" s="336">
        <f t="shared" si="2"/>
        <v>291</v>
      </c>
    </row>
    <row r="20" spans="1:33">
      <c r="A20" s="328" t="s">
        <v>667</v>
      </c>
      <c r="B20" s="328" t="s">
        <v>488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0">
        <v>17</v>
      </c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36">
        <f t="shared" si="0"/>
        <v>17</v>
      </c>
      <c r="AF20" s="336">
        <f t="shared" si="1"/>
        <v>17</v>
      </c>
      <c r="AG20" s="336">
        <f t="shared" si="2"/>
        <v>0</v>
      </c>
    </row>
    <row r="21" spans="1:33">
      <c r="A21" s="332" t="s">
        <v>1001</v>
      </c>
      <c r="B21" s="332" t="s">
        <v>488</v>
      </c>
      <c r="C21" s="337">
        <v>40</v>
      </c>
      <c r="D21" s="155">
        <v>10</v>
      </c>
      <c r="E21" s="155"/>
      <c r="F21" s="155">
        <v>12</v>
      </c>
      <c r="G21" s="155"/>
      <c r="H21" s="155">
        <v>25</v>
      </c>
      <c r="I21" s="155">
        <v>27</v>
      </c>
      <c r="J21" s="155">
        <v>40</v>
      </c>
      <c r="K21" s="155">
        <v>50</v>
      </c>
      <c r="L21" s="155">
        <v>80</v>
      </c>
      <c r="M21" s="155">
        <v>80</v>
      </c>
      <c r="N21" s="155">
        <v>80</v>
      </c>
      <c r="O21" s="155">
        <v>80</v>
      </c>
      <c r="P21" s="155">
        <v>29</v>
      </c>
      <c r="Q21" s="155">
        <v>68</v>
      </c>
      <c r="R21" s="155"/>
      <c r="S21" s="155"/>
      <c r="T21" s="155"/>
      <c r="U21" s="155">
        <v>25</v>
      </c>
      <c r="V21" s="335"/>
      <c r="W21" s="155">
        <v>19</v>
      </c>
      <c r="X21" s="155"/>
      <c r="Y21" s="155">
        <v>80</v>
      </c>
      <c r="Z21" s="155">
        <v>46</v>
      </c>
      <c r="AA21" s="155">
        <v>80</v>
      </c>
      <c r="AB21" s="155">
        <v>63</v>
      </c>
      <c r="AC21" s="155">
        <v>70</v>
      </c>
      <c r="AD21" s="155">
        <v>80</v>
      </c>
      <c r="AE21" s="336">
        <f t="shared" si="0"/>
        <v>1084</v>
      </c>
      <c r="AF21" s="336">
        <f t="shared" si="1"/>
        <v>832</v>
      </c>
      <c r="AG21" s="336">
        <f t="shared" si="2"/>
        <v>212</v>
      </c>
    </row>
    <row r="22" spans="1:33">
      <c r="A22" s="332" t="s">
        <v>565</v>
      </c>
      <c r="B22" s="332" t="s">
        <v>481</v>
      </c>
      <c r="C22" s="337">
        <v>70</v>
      </c>
      <c r="D22" s="155">
        <v>80</v>
      </c>
      <c r="E22" s="155">
        <v>32</v>
      </c>
      <c r="F22" s="155">
        <v>67</v>
      </c>
      <c r="G22" s="155">
        <v>80</v>
      </c>
      <c r="H22" s="155">
        <v>75</v>
      </c>
      <c r="I22" s="155">
        <v>57</v>
      </c>
      <c r="J22" s="196"/>
      <c r="K22" s="196"/>
      <c r="L22" s="155">
        <v>29</v>
      </c>
      <c r="M22" s="155">
        <v>40</v>
      </c>
      <c r="N22" s="339"/>
      <c r="O22" s="155">
        <v>80</v>
      </c>
      <c r="P22" s="155">
        <v>80</v>
      </c>
      <c r="Q22" s="155"/>
      <c r="R22" s="155">
        <v>80</v>
      </c>
      <c r="S22" s="155">
        <v>80</v>
      </c>
      <c r="T22" s="155">
        <v>80</v>
      </c>
      <c r="U22" s="155"/>
      <c r="V22" s="155"/>
      <c r="W22" s="155">
        <v>80</v>
      </c>
      <c r="X22" s="155">
        <v>74</v>
      </c>
      <c r="Y22" s="342"/>
      <c r="Z22" s="342"/>
      <c r="AA22" s="342"/>
      <c r="AB22" s="342"/>
      <c r="AC22" s="342"/>
      <c r="AD22" s="342"/>
      <c r="AE22" s="336">
        <f t="shared" si="0"/>
        <v>1084</v>
      </c>
      <c r="AF22" s="336">
        <f t="shared" si="1"/>
        <v>934</v>
      </c>
      <c r="AG22" s="336">
        <f t="shared" si="2"/>
        <v>80</v>
      </c>
    </row>
    <row r="23" spans="1:33">
      <c r="A23" s="332" t="s">
        <v>588</v>
      </c>
      <c r="B23" s="332" t="s">
        <v>481</v>
      </c>
      <c r="C23" s="342"/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155">
        <v>40</v>
      </c>
      <c r="O23" s="155">
        <v>78</v>
      </c>
      <c r="P23" s="155">
        <v>80</v>
      </c>
      <c r="Q23" s="155">
        <v>80</v>
      </c>
      <c r="R23" s="155">
        <v>67</v>
      </c>
      <c r="S23" s="155">
        <v>80</v>
      </c>
      <c r="T23" s="155">
        <v>74</v>
      </c>
      <c r="U23" s="155"/>
      <c r="V23" s="155">
        <v>80</v>
      </c>
      <c r="W23" s="339"/>
      <c r="X23" s="343">
        <v>73</v>
      </c>
      <c r="Y23" s="339"/>
      <c r="Z23" s="342"/>
      <c r="AA23" s="342"/>
      <c r="AB23" s="342"/>
      <c r="AC23" s="342"/>
      <c r="AD23" s="342"/>
      <c r="AE23" s="336">
        <f t="shared" si="0"/>
        <v>652</v>
      </c>
      <c r="AF23" s="336">
        <f t="shared" si="1"/>
        <v>412</v>
      </c>
      <c r="AG23" s="336">
        <f t="shared" si="2"/>
        <v>240</v>
      </c>
    </row>
    <row r="24" spans="1:33">
      <c r="A24" s="328" t="s">
        <v>805</v>
      </c>
      <c r="B24" s="328" t="s">
        <v>481</v>
      </c>
      <c r="C24" s="340">
        <v>40</v>
      </c>
      <c r="D24" s="340">
        <v>80</v>
      </c>
      <c r="E24" s="341"/>
      <c r="F24" s="340">
        <v>80</v>
      </c>
      <c r="G24" s="340">
        <v>80</v>
      </c>
      <c r="H24" s="340">
        <v>80</v>
      </c>
      <c r="I24" s="340">
        <v>80</v>
      </c>
      <c r="J24" s="340">
        <v>40</v>
      </c>
      <c r="K24" s="340">
        <v>80</v>
      </c>
      <c r="L24" s="340">
        <v>80</v>
      </c>
      <c r="M24" s="340">
        <v>80</v>
      </c>
      <c r="N24" s="341"/>
      <c r="O24" s="341"/>
      <c r="P24" s="341"/>
      <c r="Q24" s="341"/>
      <c r="R24" s="341"/>
      <c r="S24" s="341"/>
      <c r="T24" s="341"/>
      <c r="U24" s="155">
        <v>80</v>
      </c>
      <c r="V24" s="155">
        <v>80</v>
      </c>
      <c r="W24" s="341"/>
      <c r="X24" s="341"/>
      <c r="Y24" s="341"/>
      <c r="Z24" s="341"/>
      <c r="AA24" s="341"/>
      <c r="AB24" s="341"/>
      <c r="AC24" s="341"/>
      <c r="AD24" s="341"/>
      <c r="AE24" s="336">
        <f t="shared" si="0"/>
        <v>880</v>
      </c>
      <c r="AF24" s="336">
        <f t="shared" si="1"/>
        <v>560</v>
      </c>
      <c r="AG24" s="336">
        <f t="shared" si="2"/>
        <v>280</v>
      </c>
    </row>
    <row r="25" spans="1:33">
      <c r="A25" s="332" t="s">
        <v>801</v>
      </c>
      <c r="B25" s="332" t="s">
        <v>481</v>
      </c>
      <c r="C25" s="337">
        <v>40</v>
      </c>
      <c r="D25" s="155">
        <v>50</v>
      </c>
      <c r="E25" s="155">
        <v>80</v>
      </c>
      <c r="F25" s="155">
        <v>13</v>
      </c>
      <c r="G25" s="155">
        <v>2</v>
      </c>
      <c r="H25" s="155"/>
      <c r="I25" s="155">
        <v>23</v>
      </c>
      <c r="J25" s="155">
        <v>40</v>
      </c>
      <c r="K25" s="155">
        <v>80</v>
      </c>
      <c r="L25" s="155">
        <v>51</v>
      </c>
      <c r="M25" s="155">
        <v>80</v>
      </c>
      <c r="N25" s="155">
        <v>40</v>
      </c>
      <c r="O25" s="155"/>
      <c r="P25" s="155"/>
      <c r="Q25" s="155">
        <v>80</v>
      </c>
      <c r="R25" s="155">
        <v>13</v>
      </c>
      <c r="S25" s="155">
        <v>80</v>
      </c>
      <c r="T25" s="155">
        <v>6</v>
      </c>
      <c r="U25" s="155">
        <v>80</v>
      </c>
      <c r="V25" s="335"/>
      <c r="W25" s="155">
        <v>23</v>
      </c>
      <c r="X25" s="155">
        <v>6</v>
      </c>
      <c r="Y25" s="155">
        <v>63</v>
      </c>
      <c r="Z25" s="155">
        <v>40</v>
      </c>
      <c r="AA25" s="155"/>
      <c r="AB25" s="155"/>
      <c r="AC25" s="155">
        <v>19</v>
      </c>
      <c r="AD25" s="155">
        <v>19</v>
      </c>
      <c r="AE25" s="336">
        <f t="shared" si="0"/>
        <v>928</v>
      </c>
      <c r="AF25" s="336">
        <f t="shared" si="1"/>
        <v>608</v>
      </c>
      <c r="AG25" s="336">
        <f t="shared" si="2"/>
        <v>280</v>
      </c>
    </row>
    <row r="26" spans="1:33">
      <c r="A26" s="332" t="s">
        <v>636</v>
      </c>
      <c r="B26" s="332" t="s">
        <v>481</v>
      </c>
      <c r="C26" s="342"/>
      <c r="D26" s="342"/>
      <c r="E26" s="155">
        <v>80</v>
      </c>
      <c r="F26" s="155">
        <v>80</v>
      </c>
      <c r="G26" s="155">
        <v>78</v>
      </c>
      <c r="H26" s="155">
        <v>80</v>
      </c>
      <c r="I26" s="155">
        <v>80</v>
      </c>
      <c r="J26" s="343">
        <v>70</v>
      </c>
      <c r="K26" s="155">
        <v>80</v>
      </c>
      <c r="L26" s="155">
        <v>80</v>
      </c>
      <c r="M26" s="155">
        <v>40</v>
      </c>
      <c r="N26" s="155">
        <v>80</v>
      </c>
      <c r="O26" s="155">
        <v>80</v>
      </c>
      <c r="P26" s="155">
        <v>50</v>
      </c>
      <c r="Q26" s="155"/>
      <c r="R26" s="344">
        <v>47</v>
      </c>
      <c r="S26" s="345"/>
      <c r="T26" s="155">
        <v>80</v>
      </c>
      <c r="U26" s="155">
        <v>13</v>
      </c>
      <c r="V26" s="155">
        <v>80</v>
      </c>
      <c r="W26" s="155">
        <v>80</v>
      </c>
      <c r="X26" s="155">
        <v>80</v>
      </c>
      <c r="Y26" s="155">
        <v>80</v>
      </c>
      <c r="Z26" s="155">
        <v>80</v>
      </c>
      <c r="AA26" s="155"/>
      <c r="AB26" s="155">
        <v>80</v>
      </c>
      <c r="AC26" s="155">
        <v>80</v>
      </c>
      <c r="AD26" s="155">
        <v>80</v>
      </c>
      <c r="AE26" s="336">
        <f t="shared" si="0"/>
        <v>1658</v>
      </c>
      <c r="AF26" s="336">
        <f t="shared" si="1"/>
        <v>1365</v>
      </c>
      <c r="AG26" s="336">
        <f t="shared" si="2"/>
        <v>293</v>
      </c>
    </row>
    <row r="27" spans="1:33">
      <c r="A27" s="332" t="s">
        <v>474</v>
      </c>
      <c r="B27" s="332" t="s">
        <v>481</v>
      </c>
      <c r="C27" s="337">
        <v>50</v>
      </c>
      <c r="D27" s="155">
        <v>30</v>
      </c>
      <c r="E27" s="155">
        <v>48</v>
      </c>
      <c r="F27" s="155"/>
      <c r="G27" s="155">
        <v>2</v>
      </c>
      <c r="H27" s="155">
        <v>5</v>
      </c>
      <c r="I27" s="155"/>
      <c r="J27" s="155">
        <v>80</v>
      </c>
      <c r="K27" s="155">
        <v>1</v>
      </c>
      <c r="L27" s="155">
        <v>33</v>
      </c>
      <c r="M27" s="155">
        <v>20</v>
      </c>
      <c r="N27" s="155">
        <v>80</v>
      </c>
      <c r="O27" s="155">
        <v>2</v>
      </c>
      <c r="P27" s="155">
        <v>30</v>
      </c>
      <c r="Q27" s="155">
        <v>72</v>
      </c>
      <c r="R27" s="155">
        <v>14</v>
      </c>
      <c r="S27" s="155">
        <v>8</v>
      </c>
      <c r="T27" s="155"/>
      <c r="U27" s="155">
        <v>80</v>
      </c>
      <c r="V27" s="155"/>
      <c r="W27" s="155"/>
      <c r="X27" s="155"/>
      <c r="Y27" s="155">
        <v>17</v>
      </c>
      <c r="Z27" s="155">
        <v>40</v>
      </c>
      <c r="AA27" s="155">
        <v>80</v>
      </c>
      <c r="AB27" s="155">
        <v>80</v>
      </c>
      <c r="AC27" s="155">
        <v>61</v>
      </c>
      <c r="AD27" s="155">
        <v>61</v>
      </c>
      <c r="AE27" s="336">
        <f t="shared" si="0"/>
        <v>894</v>
      </c>
      <c r="AF27" s="336">
        <f t="shared" si="1"/>
        <v>581</v>
      </c>
      <c r="AG27" s="336">
        <f t="shared" si="2"/>
        <v>263</v>
      </c>
    </row>
    <row r="28" spans="1:33">
      <c r="A28" s="328" t="s">
        <v>1002</v>
      </c>
      <c r="B28" s="328" t="s">
        <v>489</v>
      </c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155">
        <v>57</v>
      </c>
      <c r="X28" s="341"/>
      <c r="Y28" s="341"/>
      <c r="Z28" s="341"/>
      <c r="AA28" s="341"/>
      <c r="AB28" s="341"/>
      <c r="AC28" s="341"/>
      <c r="AD28" s="341"/>
      <c r="AE28" s="336">
        <f t="shared" si="0"/>
        <v>57</v>
      </c>
      <c r="AF28" s="336">
        <f t="shared" si="1"/>
        <v>57</v>
      </c>
      <c r="AG28" s="336">
        <f t="shared" si="2"/>
        <v>0</v>
      </c>
    </row>
    <row r="29" spans="1:33">
      <c r="A29" s="332" t="s">
        <v>459</v>
      </c>
      <c r="B29" s="331" t="s">
        <v>97</v>
      </c>
      <c r="C29" s="337">
        <v>32</v>
      </c>
      <c r="D29" s="155">
        <v>10</v>
      </c>
      <c r="E29" s="155">
        <v>56</v>
      </c>
      <c r="F29" s="155">
        <v>12</v>
      </c>
      <c r="G29" s="155">
        <v>19</v>
      </c>
      <c r="H29" s="155">
        <v>1</v>
      </c>
      <c r="I29" s="335"/>
      <c r="J29" s="343">
        <v>70</v>
      </c>
      <c r="K29" s="335"/>
      <c r="L29" s="335"/>
      <c r="M29" s="155">
        <v>24</v>
      </c>
      <c r="N29" s="155">
        <v>80</v>
      </c>
      <c r="O29" s="155">
        <v>11</v>
      </c>
      <c r="P29" s="155">
        <v>24</v>
      </c>
      <c r="Q29" s="155">
        <v>68</v>
      </c>
      <c r="R29" s="155">
        <v>13</v>
      </c>
      <c r="S29" s="155">
        <v>8</v>
      </c>
      <c r="T29" s="155">
        <v>13</v>
      </c>
      <c r="U29" s="155">
        <v>60</v>
      </c>
      <c r="V29" s="155">
        <v>4</v>
      </c>
      <c r="W29" s="155">
        <v>57</v>
      </c>
      <c r="X29" s="155">
        <v>80</v>
      </c>
      <c r="Y29" s="155">
        <v>76</v>
      </c>
      <c r="Z29" s="155">
        <v>70</v>
      </c>
      <c r="AA29" s="155">
        <v>18</v>
      </c>
      <c r="AB29" s="155">
        <v>3</v>
      </c>
      <c r="AC29" s="155">
        <v>21</v>
      </c>
      <c r="AD29" s="155">
        <v>2</v>
      </c>
      <c r="AE29" s="336">
        <f t="shared" si="0"/>
        <v>832</v>
      </c>
      <c r="AF29" s="336">
        <f t="shared" si="1"/>
        <v>574</v>
      </c>
      <c r="AG29" s="336">
        <f t="shared" si="2"/>
        <v>226</v>
      </c>
    </row>
    <row r="30" spans="1:33">
      <c r="A30" s="328" t="s">
        <v>752</v>
      </c>
      <c r="B30" s="328" t="s">
        <v>97</v>
      </c>
      <c r="C30" s="340">
        <v>8</v>
      </c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36">
        <f t="shared" si="0"/>
        <v>8</v>
      </c>
      <c r="AF30" s="336">
        <f t="shared" si="1"/>
        <v>0</v>
      </c>
      <c r="AG30" s="336">
        <f t="shared" si="2"/>
        <v>0</v>
      </c>
    </row>
    <row r="31" spans="1:33">
      <c r="A31" s="332" t="s">
        <v>1004</v>
      </c>
      <c r="B31" s="332" t="s">
        <v>97</v>
      </c>
      <c r="C31" s="342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335"/>
      <c r="O31" s="155"/>
      <c r="P31" s="155"/>
      <c r="Q31" s="155">
        <v>12</v>
      </c>
      <c r="R31" s="155"/>
      <c r="S31" s="155"/>
      <c r="T31" s="155"/>
      <c r="U31" s="155">
        <v>20</v>
      </c>
      <c r="V31" s="155"/>
      <c r="W31" s="155">
        <v>23</v>
      </c>
      <c r="X31" s="335"/>
      <c r="Y31" s="155">
        <v>4</v>
      </c>
      <c r="Z31" s="155">
        <v>10</v>
      </c>
      <c r="AA31" s="155"/>
      <c r="AB31" s="155"/>
      <c r="AC31" s="155"/>
      <c r="AD31" s="155"/>
      <c r="AE31" s="336">
        <f t="shared" si="0"/>
        <v>69</v>
      </c>
      <c r="AF31" s="336">
        <f t="shared" si="1"/>
        <v>37</v>
      </c>
      <c r="AG31" s="336">
        <f t="shared" si="2"/>
        <v>32</v>
      </c>
    </row>
    <row r="32" spans="1:33">
      <c r="A32" s="332" t="s">
        <v>531</v>
      </c>
      <c r="B32" s="332" t="s">
        <v>97</v>
      </c>
      <c r="C32" s="337">
        <v>40</v>
      </c>
      <c r="D32" s="155">
        <v>70</v>
      </c>
      <c r="E32" s="155"/>
      <c r="F32" s="155">
        <v>68</v>
      </c>
      <c r="G32" s="155">
        <v>61</v>
      </c>
      <c r="H32" s="155">
        <v>80</v>
      </c>
      <c r="I32" s="155">
        <v>80</v>
      </c>
      <c r="J32" s="335"/>
      <c r="K32" s="155">
        <v>80</v>
      </c>
      <c r="L32" s="155">
        <v>80</v>
      </c>
      <c r="M32" s="155">
        <v>56</v>
      </c>
      <c r="N32" s="339"/>
      <c r="O32" s="155">
        <v>69</v>
      </c>
      <c r="P32" s="155">
        <v>56</v>
      </c>
      <c r="Q32" s="155"/>
      <c r="R32" s="155">
        <v>67</v>
      </c>
      <c r="S32" s="155">
        <v>72</v>
      </c>
      <c r="T32" s="155">
        <v>67</v>
      </c>
      <c r="U32" s="155"/>
      <c r="V32" s="155">
        <v>76</v>
      </c>
      <c r="W32" s="339"/>
      <c r="X32" s="339"/>
      <c r="Y32" s="339"/>
      <c r="Z32" s="155"/>
      <c r="AA32" s="155">
        <v>62</v>
      </c>
      <c r="AB32" s="155">
        <v>77</v>
      </c>
      <c r="AC32" s="155">
        <v>59</v>
      </c>
      <c r="AD32" s="155">
        <v>78</v>
      </c>
      <c r="AE32" s="336">
        <f t="shared" si="0"/>
        <v>1298</v>
      </c>
      <c r="AF32" s="336">
        <f t="shared" si="1"/>
        <v>1046</v>
      </c>
      <c r="AG32" s="336">
        <f t="shared" si="2"/>
        <v>212</v>
      </c>
    </row>
    <row r="33" spans="1:33">
      <c r="A33" s="332" t="s">
        <v>641</v>
      </c>
      <c r="B33" s="332" t="s">
        <v>103</v>
      </c>
      <c r="C33" s="337"/>
      <c r="D33" s="155"/>
      <c r="E33" s="155"/>
      <c r="F33" s="155"/>
      <c r="G33" s="155"/>
      <c r="H33" s="155"/>
      <c r="I33" s="155"/>
      <c r="J33" s="155">
        <v>31</v>
      </c>
      <c r="K33" s="155"/>
      <c r="L33" s="155"/>
      <c r="M33" s="155"/>
      <c r="N33" s="155">
        <v>80</v>
      </c>
      <c r="O33" s="155"/>
      <c r="P33" s="155"/>
      <c r="Q33" s="155">
        <v>40</v>
      </c>
      <c r="R33" s="155"/>
      <c r="S33" s="155"/>
      <c r="T33" s="155"/>
      <c r="U33" s="155">
        <v>80</v>
      </c>
      <c r="V33" s="155"/>
      <c r="W33" s="155">
        <v>5</v>
      </c>
      <c r="X33" s="155"/>
      <c r="Y33" s="155">
        <v>19</v>
      </c>
      <c r="Z33" s="155">
        <v>23</v>
      </c>
      <c r="AA33" s="155"/>
      <c r="AB33" s="155"/>
      <c r="AC33" s="155"/>
      <c r="AD33" s="155"/>
      <c r="AE33" s="336">
        <f t="shared" si="0"/>
        <v>278</v>
      </c>
      <c r="AF33" s="336">
        <f t="shared" si="1"/>
        <v>127</v>
      </c>
      <c r="AG33" s="336">
        <f t="shared" si="2"/>
        <v>151</v>
      </c>
    </row>
    <row r="34" spans="1:33">
      <c r="A34" s="332" t="s">
        <v>804</v>
      </c>
      <c r="B34" s="331" t="s">
        <v>103</v>
      </c>
      <c r="C34" s="337">
        <v>29</v>
      </c>
      <c r="D34" s="155"/>
      <c r="E34" s="155">
        <v>3</v>
      </c>
      <c r="F34" s="155">
        <v>12</v>
      </c>
      <c r="G34" s="155">
        <v>2</v>
      </c>
      <c r="H34" s="155">
        <v>6</v>
      </c>
      <c r="I34" s="335"/>
      <c r="J34" s="155">
        <v>68</v>
      </c>
      <c r="K34" s="155"/>
      <c r="L34" s="335"/>
      <c r="M34" s="155">
        <v>24</v>
      </c>
      <c r="N34" s="155"/>
      <c r="O34" s="335"/>
      <c r="P34" s="155">
        <v>24</v>
      </c>
      <c r="Q34" s="155">
        <v>80</v>
      </c>
      <c r="R34" s="335"/>
      <c r="S34" s="335"/>
      <c r="T34" s="155"/>
      <c r="U34" s="155"/>
      <c r="V34" s="155"/>
      <c r="W34" s="155">
        <v>75</v>
      </c>
      <c r="X34" s="155">
        <v>73</v>
      </c>
      <c r="Y34" s="155">
        <v>80</v>
      </c>
      <c r="Z34" s="155">
        <v>80</v>
      </c>
      <c r="AA34" s="155">
        <v>18</v>
      </c>
      <c r="AB34" s="155">
        <v>7</v>
      </c>
      <c r="AC34" s="155"/>
      <c r="AD34" s="155"/>
      <c r="AE34" s="336">
        <f t="shared" si="0"/>
        <v>581</v>
      </c>
      <c r="AF34" s="336">
        <f t="shared" si="1"/>
        <v>380</v>
      </c>
      <c r="AG34" s="336">
        <f t="shared" si="2"/>
        <v>172</v>
      </c>
    </row>
    <row r="35" spans="1:33">
      <c r="A35" s="332" t="s">
        <v>638</v>
      </c>
      <c r="B35" s="331" t="s">
        <v>103</v>
      </c>
      <c r="C35" s="337">
        <v>51</v>
      </c>
      <c r="D35" s="155">
        <v>80</v>
      </c>
      <c r="E35" s="155">
        <v>80</v>
      </c>
      <c r="F35" s="155">
        <v>68</v>
      </c>
      <c r="G35" s="155">
        <v>78</v>
      </c>
      <c r="H35" s="155">
        <v>74</v>
      </c>
      <c r="I35" s="155">
        <v>80</v>
      </c>
      <c r="J35" s="155"/>
      <c r="K35" s="155">
        <v>80</v>
      </c>
      <c r="L35" s="155">
        <v>80</v>
      </c>
      <c r="M35" s="155">
        <v>56</v>
      </c>
      <c r="N35" s="339"/>
      <c r="O35" s="155">
        <v>80</v>
      </c>
      <c r="P35" s="155">
        <v>56</v>
      </c>
      <c r="Q35" s="155"/>
      <c r="R35" s="155">
        <v>80</v>
      </c>
      <c r="S35" s="155">
        <v>80</v>
      </c>
      <c r="T35" s="343">
        <v>70</v>
      </c>
      <c r="U35" s="155"/>
      <c r="V35" s="155">
        <v>80</v>
      </c>
      <c r="W35" s="339"/>
      <c r="X35" s="155">
        <v>80</v>
      </c>
      <c r="Y35" s="339"/>
      <c r="Z35" s="343">
        <v>47</v>
      </c>
      <c r="AA35" s="155">
        <v>62</v>
      </c>
      <c r="AB35" s="155">
        <v>80</v>
      </c>
      <c r="AC35" s="155">
        <v>80</v>
      </c>
      <c r="AD35" s="155">
        <v>80</v>
      </c>
      <c r="AE35" s="336">
        <f t="shared" si="0"/>
        <v>1602</v>
      </c>
      <c r="AF35" s="336">
        <f t="shared" si="1"/>
        <v>1335</v>
      </c>
      <c r="AG35" s="336">
        <f t="shared" si="2"/>
        <v>216</v>
      </c>
    </row>
    <row r="36" spans="1:33">
      <c r="A36" s="332" t="s">
        <v>806</v>
      </c>
      <c r="B36" s="332" t="s">
        <v>98</v>
      </c>
      <c r="C36" s="337">
        <v>40</v>
      </c>
      <c r="D36" s="155"/>
      <c r="E36" s="155"/>
      <c r="F36" s="155">
        <v>26</v>
      </c>
      <c r="G36" s="155"/>
      <c r="H36" s="155"/>
      <c r="I36" s="155"/>
      <c r="J36" s="155">
        <v>80</v>
      </c>
      <c r="K36" s="155">
        <v>5</v>
      </c>
      <c r="L36" s="155"/>
      <c r="M36" s="155"/>
      <c r="N36" s="155">
        <v>80</v>
      </c>
      <c r="O36" s="155"/>
      <c r="P36" s="155"/>
      <c r="Q36" s="155">
        <v>80</v>
      </c>
      <c r="R36" s="155"/>
      <c r="S36" s="155"/>
      <c r="T36" s="155"/>
      <c r="U36" s="155"/>
      <c r="V36" s="155"/>
      <c r="W36" s="155">
        <v>80</v>
      </c>
      <c r="X36" s="155">
        <v>80</v>
      </c>
      <c r="Y36" s="155">
        <v>80</v>
      </c>
      <c r="Z36" s="155">
        <v>80</v>
      </c>
      <c r="AA36" s="155">
        <v>80</v>
      </c>
      <c r="AB36" s="155"/>
      <c r="AC36" s="155"/>
      <c r="AD36" s="155"/>
      <c r="AE36" s="336">
        <f t="shared" si="0"/>
        <v>711</v>
      </c>
      <c r="AF36" s="336">
        <f t="shared" si="1"/>
        <v>506</v>
      </c>
      <c r="AG36" s="336">
        <f t="shared" si="2"/>
        <v>165</v>
      </c>
    </row>
    <row r="37" spans="1:33">
      <c r="A37" s="332" t="s">
        <v>645</v>
      </c>
      <c r="B37" s="332" t="s">
        <v>98</v>
      </c>
      <c r="C37" s="337">
        <v>40</v>
      </c>
      <c r="D37" s="155">
        <v>80</v>
      </c>
      <c r="E37" s="155">
        <v>30</v>
      </c>
      <c r="F37" s="155">
        <v>80</v>
      </c>
      <c r="G37" s="155">
        <v>80</v>
      </c>
      <c r="H37" s="155">
        <v>80</v>
      </c>
      <c r="I37" s="155">
        <v>40</v>
      </c>
      <c r="J37" s="155"/>
      <c r="K37" s="155"/>
      <c r="L37" s="155">
        <v>80</v>
      </c>
      <c r="M37" s="155">
        <v>80</v>
      </c>
      <c r="N37" s="339"/>
      <c r="O37" s="155">
        <v>80</v>
      </c>
      <c r="P37" s="343">
        <v>70</v>
      </c>
      <c r="Q37" s="155"/>
      <c r="R37" s="155">
        <v>80</v>
      </c>
      <c r="S37" s="155"/>
      <c r="T37" s="155"/>
      <c r="U37" s="155"/>
      <c r="V37" s="155">
        <v>80</v>
      </c>
      <c r="W37" s="339"/>
      <c r="X37" s="339"/>
      <c r="Y37" s="339"/>
      <c r="Z37" s="155"/>
      <c r="AA37" s="155">
        <v>80</v>
      </c>
      <c r="AB37" s="155">
        <v>68</v>
      </c>
      <c r="AC37" s="155">
        <v>80</v>
      </c>
      <c r="AD37" s="155">
        <v>80</v>
      </c>
      <c r="AE37" s="336">
        <f t="shared" si="0"/>
        <v>1208</v>
      </c>
      <c r="AF37" s="336">
        <f t="shared" si="1"/>
        <v>1018</v>
      </c>
      <c r="AG37" s="336">
        <f t="shared" si="2"/>
        <v>150</v>
      </c>
    </row>
    <row r="38" spans="1:33">
      <c r="A38" s="332" t="s">
        <v>478</v>
      </c>
      <c r="B38" s="332" t="s">
        <v>98</v>
      </c>
      <c r="C38" s="337">
        <v>40</v>
      </c>
      <c r="D38" s="155">
        <v>80</v>
      </c>
      <c r="E38" s="155">
        <v>80</v>
      </c>
      <c r="F38" s="155">
        <v>80</v>
      </c>
      <c r="G38" s="155">
        <v>80</v>
      </c>
      <c r="H38" s="155">
        <v>79</v>
      </c>
      <c r="I38" s="155"/>
      <c r="J38" s="155"/>
      <c r="K38" s="155">
        <v>38</v>
      </c>
      <c r="L38" s="155">
        <v>80</v>
      </c>
      <c r="M38" s="155">
        <v>80</v>
      </c>
      <c r="N38" s="155">
        <v>80</v>
      </c>
      <c r="O38" s="155">
        <v>78</v>
      </c>
      <c r="P38" s="155"/>
      <c r="Q38" s="155">
        <v>80</v>
      </c>
      <c r="R38" s="155">
        <v>67</v>
      </c>
      <c r="S38" s="155">
        <v>80</v>
      </c>
      <c r="T38" s="155">
        <v>80</v>
      </c>
      <c r="U38" s="155">
        <v>80</v>
      </c>
      <c r="V38" s="343">
        <v>40</v>
      </c>
      <c r="W38" s="155">
        <v>80</v>
      </c>
      <c r="X38" s="155">
        <v>80</v>
      </c>
      <c r="Y38" s="155">
        <v>80</v>
      </c>
      <c r="Z38" s="155"/>
      <c r="AA38" s="155">
        <v>80</v>
      </c>
      <c r="AB38" s="155">
        <v>80</v>
      </c>
      <c r="AC38" s="155">
        <v>80</v>
      </c>
      <c r="AD38" s="155">
        <v>80</v>
      </c>
      <c r="AE38" s="336">
        <f t="shared" si="0"/>
        <v>1782</v>
      </c>
      <c r="AF38" s="336">
        <f t="shared" si="1"/>
        <v>1504</v>
      </c>
      <c r="AG38" s="336">
        <f t="shared" si="2"/>
        <v>238</v>
      </c>
    </row>
    <row r="39" spans="1:33">
      <c r="A39" s="332" t="s">
        <v>626</v>
      </c>
      <c r="B39" s="332" t="s">
        <v>98</v>
      </c>
      <c r="C39" s="337">
        <v>40</v>
      </c>
      <c r="D39" s="155">
        <v>40</v>
      </c>
      <c r="E39" s="155">
        <v>80</v>
      </c>
      <c r="F39" s="155"/>
      <c r="G39" s="155">
        <v>59</v>
      </c>
      <c r="H39" s="155">
        <v>64</v>
      </c>
      <c r="I39" s="155">
        <v>80</v>
      </c>
      <c r="J39" s="155">
        <v>40</v>
      </c>
      <c r="K39" s="155">
        <v>80</v>
      </c>
      <c r="L39" s="155">
        <v>80</v>
      </c>
      <c r="M39" s="338"/>
      <c r="N39" s="339"/>
      <c r="O39" s="343">
        <v>79</v>
      </c>
      <c r="P39" s="155">
        <v>80</v>
      </c>
      <c r="Q39" s="155"/>
      <c r="R39" s="155">
        <v>80</v>
      </c>
      <c r="S39" s="155">
        <v>80</v>
      </c>
      <c r="T39" s="155"/>
      <c r="U39" s="155">
        <v>80</v>
      </c>
      <c r="V39" s="155">
        <v>80</v>
      </c>
      <c r="W39" s="339"/>
      <c r="X39" s="339"/>
      <c r="Y39" s="339"/>
      <c r="Z39" s="342"/>
      <c r="AA39" s="342"/>
      <c r="AB39" s="342"/>
      <c r="AC39" s="342"/>
      <c r="AD39" s="342"/>
      <c r="AE39" s="336">
        <f t="shared" si="0"/>
        <v>1042</v>
      </c>
      <c r="AF39" s="336">
        <f t="shared" si="1"/>
        <v>642</v>
      </c>
      <c r="AG39" s="336">
        <f t="shared" si="2"/>
        <v>360</v>
      </c>
    </row>
    <row r="40" spans="1:33">
      <c r="A40" s="332" t="s">
        <v>644</v>
      </c>
      <c r="B40" s="332" t="s">
        <v>643</v>
      </c>
      <c r="C40" s="337">
        <v>40</v>
      </c>
      <c r="D40" s="155">
        <v>68</v>
      </c>
      <c r="E40" s="155">
        <v>50</v>
      </c>
      <c r="F40" s="155">
        <v>80</v>
      </c>
      <c r="G40" s="155">
        <v>80</v>
      </c>
      <c r="H40" s="155">
        <v>80</v>
      </c>
      <c r="I40" s="155">
        <v>80</v>
      </c>
      <c r="J40" s="155"/>
      <c r="K40" s="155">
        <v>75</v>
      </c>
      <c r="L40" s="155">
        <v>80</v>
      </c>
      <c r="M40" s="155">
        <v>80</v>
      </c>
      <c r="N40" s="339"/>
      <c r="O40" s="155"/>
      <c r="P40" s="155"/>
      <c r="Q40" s="155"/>
      <c r="R40" s="155">
        <v>80</v>
      </c>
      <c r="S40" s="155">
        <v>72</v>
      </c>
      <c r="T40" s="155">
        <v>57</v>
      </c>
      <c r="U40" s="155"/>
      <c r="V40" s="155">
        <v>80</v>
      </c>
      <c r="W40" s="339"/>
      <c r="X40" s="339"/>
      <c r="Y40" s="339"/>
      <c r="Z40" s="155"/>
      <c r="AA40" s="155"/>
      <c r="AB40" s="155">
        <v>73</v>
      </c>
      <c r="AC40" s="155">
        <v>70</v>
      </c>
      <c r="AD40" s="155">
        <v>80</v>
      </c>
      <c r="AE40" s="336">
        <f t="shared" si="0"/>
        <v>1225</v>
      </c>
      <c r="AF40" s="336">
        <f t="shared" si="1"/>
        <v>1030</v>
      </c>
      <c r="AG40" s="336">
        <f t="shared" si="2"/>
        <v>155</v>
      </c>
    </row>
    <row r="41" spans="1:33">
      <c r="A41" s="332" t="s">
        <v>463</v>
      </c>
      <c r="B41" s="332" t="s">
        <v>98</v>
      </c>
      <c r="C41" s="337"/>
      <c r="D41" s="155"/>
      <c r="E41" s="155"/>
      <c r="F41" s="155"/>
      <c r="G41" s="155"/>
      <c r="H41" s="155"/>
      <c r="I41" s="155"/>
      <c r="J41" s="155">
        <v>40</v>
      </c>
      <c r="K41" s="155"/>
      <c r="L41" s="155"/>
      <c r="M41" s="155"/>
      <c r="N41" s="335"/>
      <c r="O41" s="155"/>
      <c r="P41" s="335"/>
      <c r="Q41" s="155">
        <v>80</v>
      </c>
      <c r="R41" s="155"/>
      <c r="S41" s="155"/>
      <c r="T41" s="155"/>
      <c r="U41" s="155"/>
      <c r="V41" s="155"/>
      <c r="W41" s="155"/>
      <c r="X41" s="155"/>
      <c r="Y41" s="335"/>
      <c r="Z41" s="155"/>
      <c r="AA41" s="155"/>
      <c r="AB41" s="155"/>
      <c r="AC41" s="155"/>
      <c r="AD41" s="155"/>
      <c r="AE41" s="336">
        <f t="shared" si="0"/>
        <v>120</v>
      </c>
      <c r="AF41" s="336">
        <f t="shared" si="1"/>
        <v>0</v>
      </c>
      <c r="AG41" s="336">
        <f t="shared" si="2"/>
        <v>120</v>
      </c>
    </row>
    <row r="42" spans="1:33">
      <c r="A42" s="328" t="s">
        <v>1003</v>
      </c>
      <c r="B42" s="328" t="s">
        <v>106</v>
      </c>
      <c r="C42" s="340">
        <v>40</v>
      </c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0">
        <v>80</v>
      </c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36">
        <f t="shared" si="0"/>
        <v>120</v>
      </c>
      <c r="AF42" s="336">
        <f t="shared" si="1"/>
        <v>80</v>
      </c>
      <c r="AG42" s="336">
        <f t="shared" si="2"/>
        <v>0</v>
      </c>
    </row>
    <row r="43" spans="1:33">
      <c r="A43" s="328" t="s">
        <v>854</v>
      </c>
      <c r="B43" s="328" t="s">
        <v>106</v>
      </c>
      <c r="C43" s="341"/>
      <c r="D43" s="341"/>
      <c r="E43" s="340">
        <v>77</v>
      </c>
      <c r="F43" s="341"/>
      <c r="G43" s="341"/>
      <c r="H43" s="341"/>
      <c r="I43" s="341"/>
      <c r="J43" s="341"/>
      <c r="K43" s="341"/>
      <c r="L43" s="341"/>
      <c r="M43" s="341"/>
      <c r="N43" s="340">
        <v>6</v>
      </c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341"/>
      <c r="AC43" s="341"/>
      <c r="AD43" s="341"/>
      <c r="AE43" s="336">
        <f t="shared" si="0"/>
        <v>83</v>
      </c>
      <c r="AF43" s="336">
        <f t="shared" si="1"/>
        <v>83</v>
      </c>
      <c r="AG43" s="336">
        <f t="shared" si="2"/>
        <v>0</v>
      </c>
    </row>
    <row r="44" spans="1:33">
      <c r="A44" s="332" t="s">
        <v>646</v>
      </c>
      <c r="B44" s="332" t="s">
        <v>106</v>
      </c>
      <c r="C44" s="337">
        <v>42</v>
      </c>
      <c r="D44" s="155">
        <v>40</v>
      </c>
      <c r="E44" s="155"/>
      <c r="F44" s="155">
        <v>54</v>
      </c>
      <c r="G44" s="155"/>
      <c r="H44" s="155"/>
      <c r="I44" s="155"/>
      <c r="J44" s="155">
        <v>80</v>
      </c>
      <c r="K44" s="155">
        <v>33</v>
      </c>
      <c r="L44" s="155"/>
      <c r="M44" s="155">
        <v>57</v>
      </c>
      <c r="N44" s="342"/>
      <c r="O44" s="342"/>
      <c r="P44" s="342"/>
      <c r="Q44" s="342"/>
      <c r="R44" s="342"/>
      <c r="S44" s="342"/>
      <c r="T44" s="342"/>
      <c r="U44" s="155">
        <v>20</v>
      </c>
      <c r="V44" s="155"/>
      <c r="W44" s="155">
        <v>80</v>
      </c>
      <c r="X44" s="155">
        <v>80</v>
      </c>
      <c r="Y44" s="155">
        <v>80</v>
      </c>
      <c r="Z44" s="155">
        <v>80</v>
      </c>
      <c r="AA44" s="155">
        <v>80</v>
      </c>
      <c r="AB44" s="155">
        <v>12</v>
      </c>
      <c r="AC44" s="155">
        <v>10</v>
      </c>
      <c r="AD44" s="155">
        <v>16</v>
      </c>
      <c r="AE44" s="336">
        <f t="shared" si="0"/>
        <v>764</v>
      </c>
      <c r="AF44" s="336">
        <f t="shared" si="1"/>
        <v>589</v>
      </c>
      <c r="AG44" s="336">
        <f t="shared" si="2"/>
        <v>133</v>
      </c>
    </row>
    <row r="45" spans="1:33">
      <c r="A45" s="332" t="s">
        <v>1008</v>
      </c>
      <c r="B45" s="332" t="s">
        <v>106</v>
      </c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155">
        <v>80</v>
      </c>
      <c r="U45" s="155"/>
      <c r="V45" s="155"/>
      <c r="W45" s="155">
        <v>19</v>
      </c>
      <c r="X45" s="343">
        <v>79</v>
      </c>
      <c r="Y45" s="155">
        <v>61</v>
      </c>
      <c r="Z45" s="155">
        <v>25</v>
      </c>
      <c r="AA45" s="155"/>
      <c r="AB45" s="155"/>
      <c r="AC45" s="155"/>
      <c r="AD45" s="155"/>
      <c r="AE45" s="336">
        <f t="shared" si="0"/>
        <v>264</v>
      </c>
      <c r="AF45" s="336">
        <f t="shared" si="1"/>
        <v>264</v>
      </c>
      <c r="AG45" s="336">
        <f t="shared" si="2"/>
        <v>0</v>
      </c>
    </row>
    <row r="46" spans="1:33">
      <c r="A46" s="332" t="s">
        <v>467</v>
      </c>
      <c r="B46" s="332" t="s">
        <v>106</v>
      </c>
      <c r="C46" s="337">
        <v>38</v>
      </c>
      <c r="D46" s="342"/>
      <c r="E46" s="342"/>
      <c r="F46" s="342"/>
      <c r="G46" s="342"/>
      <c r="H46" s="155">
        <v>16</v>
      </c>
      <c r="I46" s="155">
        <v>80</v>
      </c>
      <c r="J46" s="155">
        <v>80</v>
      </c>
      <c r="K46" s="155">
        <v>80</v>
      </c>
      <c r="L46" s="155"/>
      <c r="M46" s="155"/>
      <c r="N46" s="155">
        <v>74</v>
      </c>
      <c r="O46" s="155">
        <v>80</v>
      </c>
      <c r="P46" s="155">
        <v>80</v>
      </c>
      <c r="Q46" s="155">
        <v>34</v>
      </c>
      <c r="R46" s="155"/>
      <c r="S46" s="155"/>
      <c r="T46" s="155">
        <v>80</v>
      </c>
      <c r="U46" s="155">
        <v>60</v>
      </c>
      <c r="V46" s="155">
        <v>30</v>
      </c>
      <c r="W46" s="155">
        <v>61</v>
      </c>
      <c r="X46" s="335"/>
      <c r="Y46" s="155">
        <v>80</v>
      </c>
      <c r="Z46" s="155">
        <v>80</v>
      </c>
      <c r="AA46" s="155"/>
      <c r="AB46" s="155">
        <v>80</v>
      </c>
      <c r="AC46" s="155">
        <v>80</v>
      </c>
      <c r="AD46" s="155">
        <v>64</v>
      </c>
      <c r="AE46" s="336">
        <f t="shared" si="0"/>
        <v>1177</v>
      </c>
      <c r="AF46" s="336">
        <f t="shared" si="1"/>
        <v>775</v>
      </c>
      <c r="AG46" s="336">
        <f t="shared" si="2"/>
        <v>364</v>
      </c>
    </row>
    <row r="47" spans="1:33">
      <c r="A47" s="332" t="s">
        <v>1006</v>
      </c>
      <c r="B47" s="332" t="s">
        <v>313</v>
      </c>
      <c r="C47" s="337">
        <v>40</v>
      </c>
      <c r="D47" s="155">
        <v>12</v>
      </c>
      <c r="E47" s="155">
        <v>80</v>
      </c>
      <c r="F47" s="155">
        <v>80</v>
      </c>
      <c r="G47" s="155">
        <v>21</v>
      </c>
      <c r="H47" s="155"/>
      <c r="I47" s="155">
        <v>40</v>
      </c>
      <c r="J47" s="155">
        <v>61</v>
      </c>
      <c r="K47" s="155">
        <v>80</v>
      </c>
      <c r="L47" s="155"/>
      <c r="M47" s="155">
        <v>23</v>
      </c>
      <c r="N47" s="155">
        <v>80</v>
      </c>
      <c r="O47" s="155">
        <v>2</v>
      </c>
      <c r="P47" s="155">
        <v>80</v>
      </c>
      <c r="Q47" s="343">
        <v>30</v>
      </c>
      <c r="R47" s="155">
        <v>13</v>
      </c>
      <c r="S47" s="155">
        <v>8</v>
      </c>
      <c r="T47" s="155">
        <v>23</v>
      </c>
      <c r="U47" s="155">
        <v>80</v>
      </c>
      <c r="V47" s="155"/>
      <c r="W47" s="155">
        <v>80</v>
      </c>
      <c r="X47" s="155">
        <v>7</v>
      </c>
      <c r="Y47" s="342"/>
      <c r="Z47" s="342"/>
      <c r="AA47" s="342"/>
      <c r="AB47" s="342"/>
      <c r="AC47" s="342"/>
      <c r="AD47" s="342"/>
      <c r="AE47" s="336">
        <f t="shared" si="0"/>
        <v>840</v>
      </c>
      <c r="AF47" s="336">
        <f t="shared" si="1"/>
        <v>469</v>
      </c>
      <c r="AG47" s="336">
        <f t="shared" si="2"/>
        <v>331</v>
      </c>
    </row>
    <row r="48" spans="1:33">
      <c r="A48" s="332" t="s">
        <v>995</v>
      </c>
      <c r="B48" s="332" t="s">
        <v>313</v>
      </c>
      <c r="C48" s="337">
        <v>40</v>
      </c>
      <c r="D48" s="155">
        <v>80</v>
      </c>
      <c r="E48" s="155"/>
      <c r="F48" s="155"/>
      <c r="G48" s="155">
        <v>80</v>
      </c>
      <c r="H48" s="155">
        <v>80</v>
      </c>
      <c r="I48" s="155">
        <v>80</v>
      </c>
      <c r="J48" s="155"/>
      <c r="K48" s="155"/>
      <c r="L48" s="155">
        <v>80</v>
      </c>
      <c r="M48" s="155">
        <v>80</v>
      </c>
      <c r="N48" s="339"/>
      <c r="O48" s="155">
        <v>80</v>
      </c>
      <c r="P48" s="155">
        <v>80</v>
      </c>
      <c r="Q48" s="155">
        <v>46</v>
      </c>
      <c r="R48" s="155">
        <v>80</v>
      </c>
      <c r="S48" s="155">
        <v>80</v>
      </c>
      <c r="T48" s="155"/>
      <c r="U48" s="335"/>
      <c r="V48" s="155">
        <v>80</v>
      </c>
      <c r="W48" s="339"/>
      <c r="X48" s="339"/>
      <c r="Y48" s="339"/>
      <c r="Z48" s="155"/>
      <c r="AA48" s="155">
        <v>80</v>
      </c>
      <c r="AB48" s="155">
        <v>80</v>
      </c>
      <c r="AC48" s="155">
        <v>50</v>
      </c>
      <c r="AD48" s="155">
        <v>69</v>
      </c>
      <c r="AE48" s="336">
        <f t="shared" si="0"/>
        <v>1245</v>
      </c>
      <c r="AF48" s="336">
        <f t="shared" si="1"/>
        <v>999</v>
      </c>
      <c r="AG48" s="336">
        <f t="shared" si="2"/>
        <v>206</v>
      </c>
    </row>
    <row r="49" spans="1:33">
      <c r="A49" s="332" t="s">
        <v>476</v>
      </c>
      <c r="B49" s="332" t="s">
        <v>313</v>
      </c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334"/>
      <c r="T49" s="155">
        <v>80</v>
      </c>
      <c r="U49" s="155">
        <v>80</v>
      </c>
      <c r="V49" s="335"/>
      <c r="W49" s="342"/>
      <c r="X49" s="342"/>
      <c r="Y49" s="342"/>
      <c r="Z49" s="155">
        <v>55</v>
      </c>
      <c r="AA49" s="155"/>
      <c r="AB49" s="155"/>
      <c r="AC49" s="155">
        <v>30</v>
      </c>
      <c r="AD49" s="155">
        <v>11</v>
      </c>
      <c r="AE49" s="336">
        <f t="shared" si="0"/>
        <v>256</v>
      </c>
      <c r="AF49" s="336">
        <f t="shared" si="1"/>
        <v>176</v>
      </c>
      <c r="AG49" s="336">
        <f t="shared" si="2"/>
        <v>80</v>
      </c>
    </row>
    <row r="50" spans="1:33">
      <c r="A50" s="315"/>
      <c r="B50" s="315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81"/>
      <c r="AF50" s="281"/>
      <c r="AG50" s="281"/>
    </row>
    <row r="51" spans="1:33">
      <c r="A51" s="316" t="s">
        <v>124</v>
      </c>
      <c r="B51" s="315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>
      <c r="A52" s="319" t="s">
        <v>812</v>
      </c>
      <c r="B52" s="315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81"/>
      <c r="AF52" s="281"/>
      <c r="AG52" s="281"/>
    </row>
    <row r="53" spans="1:33">
      <c r="A53" s="320" t="s">
        <v>130</v>
      </c>
      <c r="B53" s="315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81"/>
      <c r="AF53" s="281"/>
      <c r="AG53" s="281"/>
    </row>
    <row r="54" spans="1:33">
      <c r="A54" s="212" t="s">
        <v>122</v>
      </c>
      <c r="B54" s="315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321"/>
      <c r="AF54" s="321"/>
      <c r="AG54" s="321"/>
    </row>
    <row r="55" spans="1:33">
      <c r="A55" s="322" t="s">
        <v>123</v>
      </c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321"/>
      <c r="AF55" s="321"/>
      <c r="AG55" s="321"/>
    </row>
    <row r="56" spans="1:33">
      <c r="A56" s="323" t="s">
        <v>125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321"/>
      <c r="AF56" s="321"/>
      <c r="AG56" s="321"/>
    </row>
    <row r="57" spans="1:33">
      <c r="A57" s="196" t="s">
        <v>126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321"/>
      <c r="AF57" s="321"/>
      <c r="AG57" s="321"/>
    </row>
    <row r="58" spans="1:33">
      <c r="A58" s="324" t="s">
        <v>131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321"/>
      <c r="AF58" s="321"/>
      <c r="AG58" s="321"/>
    </row>
    <row r="59" spans="1:33">
      <c r="A59" s="240" t="s">
        <v>271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321"/>
      <c r="AF59" s="321"/>
      <c r="AG59" s="321"/>
    </row>
    <row r="60" spans="1:33">
      <c r="A60" s="333" t="s">
        <v>826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321"/>
      <c r="AF60" s="321"/>
      <c r="AG60" s="321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35" workbookViewId="0">
      <selection activeCell="E61" sqref="E61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45" t="s">
        <v>1126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375" t="s">
        <v>1020</v>
      </c>
      <c r="C3" s="375" t="s">
        <v>1021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>
        <f t="shared" ref="K3:K17" si="0">(G3*5) + (H3*3) + (I3*2)</f>
        <v>0</v>
      </c>
      <c r="L3" s="41"/>
      <c r="M3" s="41"/>
    </row>
    <row r="4" spans="1:13" ht="17.399999999999999">
      <c r="A4" s="355">
        <v>2</v>
      </c>
      <c r="B4" s="375" t="s">
        <v>1022</v>
      </c>
      <c r="C4" s="375" t="s">
        <v>1023</v>
      </c>
      <c r="D4" s="41">
        <v>7</v>
      </c>
      <c r="E4" s="41"/>
      <c r="F4" s="41">
        <f t="shared" ref="F4:F17" si="1">D4+E4</f>
        <v>7</v>
      </c>
      <c r="G4" s="41"/>
      <c r="H4" s="41">
        <v>2</v>
      </c>
      <c r="I4" s="41"/>
      <c r="J4" s="41"/>
      <c r="K4" s="41">
        <f t="shared" si="0"/>
        <v>6</v>
      </c>
      <c r="L4" s="41"/>
      <c r="M4" s="41"/>
    </row>
    <row r="5" spans="1:13" ht="17.399999999999999">
      <c r="A5" s="355">
        <v>3</v>
      </c>
      <c r="B5" s="375" t="s">
        <v>1127</v>
      </c>
      <c r="C5" s="375" t="s">
        <v>1128</v>
      </c>
      <c r="D5" s="41">
        <v>11</v>
      </c>
      <c r="E5" s="41">
        <v>5</v>
      </c>
      <c r="F5" s="41">
        <f t="shared" si="1"/>
        <v>16</v>
      </c>
      <c r="G5" s="41">
        <v>3</v>
      </c>
      <c r="H5" s="41"/>
      <c r="I5" s="41"/>
      <c r="J5" s="41"/>
      <c r="K5" s="41">
        <f t="shared" si="0"/>
        <v>15</v>
      </c>
      <c r="L5" s="41"/>
      <c r="M5" s="41"/>
    </row>
    <row r="6" spans="1:13" ht="17.399999999999999">
      <c r="A6" s="355">
        <v>4</v>
      </c>
      <c r="B6" s="375" t="s">
        <v>1024</v>
      </c>
      <c r="C6" s="375" t="s">
        <v>1025</v>
      </c>
      <c r="D6" s="41">
        <v>10</v>
      </c>
      <c r="E6" s="41">
        <v>2</v>
      </c>
      <c r="F6" s="41">
        <f t="shared" si="1"/>
        <v>12</v>
      </c>
      <c r="G6" s="41">
        <v>4</v>
      </c>
      <c r="H6" s="41"/>
      <c r="I6" s="41"/>
      <c r="J6" s="41"/>
      <c r="K6" s="41">
        <f t="shared" si="0"/>
        <v>20</v>
      </c>
      <c r="L6" s="41"/>
      <c r="M6" s="41"/>
    </row>
    <row r="7" spans="1:13" ht="17.399999999999999">
      <c r="A7" s="355">
        <v>5</v>
      </c>
      <c r="B7" s="375" t="s">
        <v>1026</v>
      </c>
      <c r="C7" s="375" t="s">
        <v>1027</v>
      </c>
      <c r="D7" s="41">
        <v>9</v>
      </c>
      <c r="E7" s="41">
        <v>3</v>
      </c>
      <c r="F7" s="41">
        <f t="shared" si="1"/>
        <v>12</v>
      </c>
      <c r="G7" s="41">
        <v>1</v>
      </c>
      <c r="H7" s="41"/>
      <c r="I7" s="41"/>
      <c r="J7" s="41"/>
      <c r="K7" s="41">
        <f t="shared" si="0"/>
        <v>5</v>
      </c>
      <c r="L7" s="41"/>
      <c r="M7" s="41"/>
    </row>
    <row r="8" spans="1:13" ht="17.399999999999999">
      <c r="A8" s="355">
        <v>6</v>
      </c>
      <c r="B8" s="388" t="s">
        <v>1030</v>
      </c>
      <c r="C8" s="375" t="s">
        <v>1031</v>
      </c>
      <c r="D8" s="41">
        <v>18</v>
      </c>
      <c r="E8" s="41">
        <v>5</v>
      </c>
      <c r="F8" s="41">
        <f t="shared" si="1"/>
        <v>23</v>
      </c>
      <c r="G8" s="41">
        <v>2</v>
      </c>
      <c r="H8" s="41"/>
      <c r="I8" s="41"/>
      <c r="J8" s="41"/>
      <c r="K8" s="41">
        <f t="shared" si="0"/>
        <v>10</v>
      </c>
      <c r="L8" s="41">
        <v>2</v>
      </c>
      <c r="M8" s="41"/>
    </row>
    <row r="9" spans="1:13" ht="17.399999999999999">
      <c r="A9" s="355">
        <v>7</v>
      </c>
      <c r="B9" s="388" t="s">
        <v>1032</v>
      </c>
      <c r="C9" s="375" t="s">
        <v>1033</v>
      </c>
      <c r="D9" s="41">
        <v>18</v>
      </c>
      <c r="E9" s="41">
        <v>3</v>
      </c>
      <c r="F9" s="41">
        <f t="shared" si="1"/>
        <v>21</v>
      </c>
      <c r="G9" s="41">
        <v>2</v>
      </c>
      <c r="H9" s="41"/>
      <c r="I9" s="41"/>
      <c r="J9" s="41"/>
      <c r="K9" s="41">
        <f t="shared" si="0"/>
        <v>10</v>
      </c>
      <c r="L9" s="41"/>
      <c r="M9" s="41"/>
    </row>
    <row r="10" spans="1:13" ht="17.399999999999999">
      <c r="A10" s="355">
        <v>8</v>
      </c>
      <c r="B10" s="375" t="s">
        <v>1034</v>
      </c>
      <c r="C10" s="375" t="s">
        <v>1035</v>
      </c>
      <c r="D10" s="41">
        <v>16</v>
      </c>
      <c r="E10" s="41">
        <v>6</v>
      </c>
      <c r="F10" s="41">
        <f t="shared" si="1"/>
        <v>22</v>
      </c>
      <c r="G10" s="41">
        <v>1</v>
      </c>
      <c r="H10" s="41"/>
      <c r="I10" s="41"/>
      <c r="J10" s="41"/>
      <c r="K10" s="41">
        <f t="shared" si="0"/>
        <v>5</v>
      </c>
      <c r="L10" s="41">
        <v>1</v>
      </c>
      <c r="M10" s="41"/>
    </row>
    <row r="11" spans="1:13" ht="17.399999999999999">
      <c r="A11" s="355">
        <v>9</v>
      </c>
      <c r="B11" s="375" t="s">
        <v>1200</v>
      </c>
      <c r="C11" s="375" t="s">
        <v>1086</v>
      </c>
      <c r="D11" s="41">
        <v>8</v>
      </c>
      <c r="E11" s="41"/>
      <c r="F11" s="41">
        <f t="shared" si="1"/>
        <v>8</v>
      </c>
      <c r="G11" s="41"/>
      <c r="H11" s="41"/>
      <c r="I11" s="41"/>
      <c r="J11" s="41"/>
      <c r="K11" s="41">
        <f t="shared" si="0"/>
        <v>0</v>
      </c>
      <c r="L11" s="41"/>
      <c r="M11" s="41"/>
    </row>
    <row r="12" spans="1:13" ht="17.399999999999999">
      <c r="A12" s="355">
        <v>10</v>
      </c>
      <c r="B12" s="375" t="s">
        <v>1129</v>
      </c>
      <c r="C12" s="375" t="s">
        <v>1130</v>
      </c>
      <c r="D12" s="41">
        <v>18</v>
      </c>
      <c r="E12" s="41">
        <v>5</v>
      </c>
      <c r="F12" s="41">
        <f t="shared" si="1"/>
        <v>23</v>
      </c>
      <c r="G12" s="41">
        <v>3</v>
      </c>
      <c r="H12" s="41">
        <v>1</v>
      </c>
      <c r="I12" s="41">
        <v>5</v>
      </c>
      <c r="J12" s="41"/>
      <c r="K12" s="41">
        <f t="shared" si="0"/>
        <v>28</v>
      </c>
      <c r="L12" s="41"/>
      <c r="M12" s="41"/>
    </row>
    <row r="13" spans="1:13" ht="17.399999999999999">
      <c r="A13" s="355">
        <v>11</v>
      </c>
      <c r="B13" s="375" t="s">
        <v>1038</v>
      </c>
      <c r="C13" s="375" t="s">
        <v>1039</v>
      </c>
      <c r="D13" s="41">
        <v>15</v>
      </c>
      <c r="E13" s="41">
        <v>6</v>
      </c>
      <c r="F13" s="41">
        <f t="shared" si="1"/>
        <v>21</v>
      </c>
      <c r="G13" s="41">
        <v>7</v>
      </c>
      <c r="H13" s="41">
        <v>15</v>
      </c>
      <c r="I13" s="41">
        <v>31</v>
      </c>
      <c r="J13" s="41"/>
      <c r="K13" s="41">
        <f>(G13*5) + (H13*3) + (I13*2)</f>
        <v>142</v>
      </c>
      <c r="L13" s="41">
        <v>1</v>
      </c>
      <c r="M13" s="41">
        <v>1</v>
      </c>
    </row>
    <row r="14" spans="1:13" ht="17.399999999999999">
      <c r="A14" s="355">
        <v>12</v>
      </c>
      <c r="B14" s="375" t="s">
        <v>1040</v>
      </c>
      <c r="C14" s="375" t="s">
        <v>1035</v>
      </c>
      <c r="D14" s="41">
        <v>8</v>
      </c>
      <c r="E14" s="41">
        <v>5</v>
      </c>
      <c r="F14" s="41">
        <f t="shared" si="1"/>
        <v>13</v>
      </c>
      <c r="G14" s="41">
        <v>3</v>
      </c>
      <c r="H14" s="41"/>
      <c r="I14" s="41"/>
      <c r="J14" s="41"/>
      <c r="K14" s="41">
        <f t="shared" si="0"/>
        <v>15</v>
      </c>
      <c r="L14" s="41"/>
      <c r="M14" s="41"/>
    </row>
    <row r="15" spans="1:13" ht="17.399999999999999">
      <c r="A15" s="355">
        <v>13</v>
      </c>
      <c r="B15" s="375" t="s">
        <v>1131</v>
      </c>
      <c r="C15" s="375" t="s">
        <v>1132</v>
      </c>
      <c r="D15" s="41">
        <v>15</v>
      </c>
      <c r="E15" s="41">
        <v>4</v>
      </c>
      <c r="F15" s="41">
        <f t="shared" si="1"/>
        <v>19</v>
      </c>
      <c r="G15" s="41"/>
      <c r="H15" s="41"/>
      <c r="I15" s="41"/>
      <c r="J15" s="41"/>
      <c r="K15" s="41">
        <f t="shared" si="0"/>
        <v>0</v>
      </c>
      <c r="L15" s="41">
        <v>1</v>
      </c>
      <c r="M15" s="41"/>
    </row>
    <row r="16" spans="1:13" ht="17.399999999999999">
      <c r="A16" s="355">
        <v>14</v>
      </c>
      <c r="B16" s="375" t="s">
        <v>1041</v>
      </c>
      <c r="C16" s="375" t="s">
        <v>1042</v>
      </c>
      <c r="D16" s="41">
        <v>10</v>
      </c>
      <c r="E16" s="41">
        <v>4</v>
      </c>
      <c r="F16" s="41">
        <f t="shared" si="1"/>
        <v>14</v>
      </c>
      <c r="G16" s="41"/>
      <c r="H16" s="41"/>
      <c r="I16" s="41"/>
      <c r="J16" s="41"/>
      <c r="K16" s="41">
        <f t="shared" si="0"/>
        <v>0</v>
      </c>
      <c r="L16" s="41"/>
      <c r="M16" s="41"/>
    </row>
    <row r="17" spans="1:13" ht="17.399999999999999">
      <c r="A17" s="355">
        <v>15</v>
      </c>
      <c r="B17" s="375" t="s">
        <v>1253</v>
      </c>
      <c r="C17" s="375" t="s">
        <v>1149</v>
      </c>
      <c r="D17" s="41">
        <v>3</v>
      </c>
      <c r="E17" s="41"/>
      <c r="F17" s="41">
        <f t="shared" si="1"/>
        <v>3</v>
      </c>
      <c r="G17" s="41"/>
      <c r="H17" s="41"/>
      <c r="I17" s="41"/>
      <c r="J17" s="41"/>
      <c r="K17" s="41">
        <f t="shared" si="0"/>
        <v>0</v>
      </c>
      <c r="L17" s="41"/>
      <c r="M17" s="41"/>
    </row>
    <row r="18" spans="1:13" ht="17.399999999999999">
      <c r="A18" s="355">
        <v>16</v>
      </c>
      <c r="B18" s="375" t="s">
        <v>1133</v>
      </c>
      <c r="C18" s="375" t="s">
        <v>1134</v>
      </c>
      <c r="D18" s="41">
        <v>6</v>
      </c>
      <c r="E18" s="41">
        <v>2</v>
      </c>
      <c r="F18" s="41">
        <f>D18+E18</f>
        <v>8</v>
      </c>
      <c r="G18" s="41"/>
      <c r="H18" s="41"/>
      <c r="I18" s="41"/>
      <c r="J18" s="41"/>
      <c r="K18" s="41">
        <f t="shared" ref="K18:K44" si="2">(G18*5) + (H18*3) + (I18*2)</f>
        <v>0</v>
      </c>
      <c r="L18" s="41"/>
      <c r="M18" s="41"/>
    </row>
    <row r="19" spans="1:13" ht="17.399999999999999">
      <c r="A19" s="355">
        <v>17</v>
      </c>
      <c r="B19" s="375" t="s">
        <v>1046</v>
      </c>
      <c r="C19" s="375" t="s">
        <v>1047</v>
      </c>
      <c r="D19" s="41">
        <v>12</v>
      </c>
      <c r="E19" s="41">
        <v>4</v>
      </c>
      <c r="F19" s="41">
        <f>D19+E19</f>
        <v>16</v>
      </c>
      <c r="G19" s="41">
        <v>3</v>
      </c>
      <c r="H19" s="41"/>
      <c r="I19" s="41"/>
      <c r="J19" s="41"/>
      <c r="K19" s="41">
        <f t="shared" si="2"/>
        <v>15</v>
      </c>
      <c r="L19" s="41"/>
      <c r="M19" s="41"/>
    </row>
    <row r="20" spans="1:13" ht="17.399999999999999">
      <c r="A20" s="355">
        <v>18</v>
      </c>
      <c r="B20" s="375" t="s">
        <v>1188</v>
      </c>
      <c r="C20" s="375" t="s">
        <v>1189</v>
      </c>
      <c r="D20" s="41">
        <v>14</v>
      </c>
      <c r="E20" s="41">
        <v>4</v>
      </c>
      <c r="F20" s="41">
        <f>D20+E20</f>
        <v>18</v>
      </c>
      <c r="G20" s="41">
        <v>3</v>
      </c>
      <c r="H20" s="41"/>
      <c r="I20" s="41"/>
      <c r="J20" s="41"/>
      <c r="K20" s="41">
        <f t="shared" si="2"/>
        <v>15</v>
      </c>
      <c r="L20" s="41"/>
      <c r="M20" s="41"/>
    </row>
    <row r="21" spans="1:13" ht="17.399999999999999">
      <c r="A21" s="355">
        <v>19</v>
      </c>
      <c r="B21" s="375" t="s">
        <v>1048</v>
      </c>
      <c r="C21" s="375" t="s">
        <v>1049</v>
      </c>
      <c r="D21" s="41">
        <v>16</v>
      </c>
      <c r="E21" s="41">
        <v>2</v>
      </c>
      <c r="F21" s="41">
        <f t="shared" ref="F21:F44" si="3">D21+E21</f>
        <v>18</v>
      </c>
      <c r="G21" s="41">
        <v>2</v>
      </c>
      <c r="H21" s="41"/>
      <c r="I21" s="41"/>
      <c r="J21" s="41"/>
      <c r="K21" s="41">
        <f t="shared" si="2"/>
        <v>10</v>
      </c>
      <c r="L21" s="41">
        <v>1</v>
      </c>
      <c r="M21" s="41"/>
    </row>
    <row r="22" spans="1:13" ht="17.399999999999999">
      <c r="A22" s="355">
        <v>20</v>
      </c>
      <c r="B22" s="375" t="s">
        <v>1052</v>
      </c>
      <c r="C22" s="375" t="s">
        <v>1053</v>
      </c>
      <c r="D22" s="41">
        <v>12</v>
      </c>
      <c r="E22" s="41">
        <v>3</v>
      </c>
      <c r="F22" s="41">
        <f t="shared" si="3"/>
        <v>15</v>
      </c>
      <c r="G22" s="41">
        <v>1</v>
      </c>
      <c r="H22" s="41"/>
      <c r="I22" s="41"/>
      <c r="J22" s="41"/>
      <c r="K22" s="41">
        <f t="shared" si="2"/>
        <v>5</v>
      </c>
      <c r="L22" s="41"/>
      <c r="M22" s="41"/>
    </row>
    <row r="23" spans="1:13" ht="17.399999999999999">
      <c r="A23" s="355">
        <v>21</v>
      </c>
      <c r="B23" s="375" t="s">
        <v>1054</v>
      </c>
      <c r="C23" s="375" t="s">
        <v>1055</v>
      </c>
      <c r="D23" s="41">
        <v>11</v>
      </c>
      <c r="E23" s="41">
        <v>2</v>
      </c>
      <c r="F23" s="41">
        <f t="shared" si="3"/>
        <v>13</v>
      </c>
      <c r="G23" s="41"/>
      <c r="H23" s="41"/>
      <c r="I23" s="41"/>
      <c r="J23" s="41"/>
      <c r="K23" s="41">
        <f t="shared" si="2"/>
        <v>0</v>
      </c>
      <c r="L23" s="41"/>
      <c r="M23" s="41"/>
    </row>
    <row r="24" spans="1:13" ht="17.399999999999999">
      <c r="A24" s="355">
        <v>22</v>
      </c>
      <c r="B24" s="375" t="s">
        <v>1098</v>
      </c>
      <c r="C24" s="375" t="s">
        <v>1095</v>
      </c>
      <c r="D24" s="41">
        <v>8</v>
      </c>
      <c r="E24" s="41">
        <v>4</v>
      </c>
      <c r="F24" s="41">
        <f t="shared" si="3"/>
        <v>12</v>
      </c>
      <c r="G24" s="41"/>
      <c r="H24" s="41"/>
      <c r="I24" s="41"/>
      <c r="J24" s="41"/>
      <c r="K24" s="41">
        <f t="shared" si="2"/>
        <v>0</v>
      </c>
      <c r="L24" s="41"/>
      <c r="M24" s="41"/>
    </row>
    <row r="25" spans="1:13" ht="17.399999999999999">
      <c r="A25" s="355">
        <v>23</v>
      </c>
      <c r="B25" s="375" t="s">
        <v>1056</v>
      </c>
      <c r="C25" s="375" t="s">
        <v>1045</v>
      </c>
      <c r="D25" s="41">
        <v>12</v>
      </c>
      <c r="E25" s="41">
        <v>5</v>
      </c>
      <c r="F25" s="41">
        <f t="shared" si="3"/>
        <v>17</v>
      </c>
      <c r="G25" s="41"/>
      <c r="H25" s="41"/>
      <c r="I25" s="41"/>
      <c r="J25" s="41"/>
      <c r="K25" s="41">
        <f t="shared" si="2"/>
        <v>0</v>
      </c>
      <c r="L25" s="41"/>
      <c r="M25" s="41"/>
    </row>
    <row r="26" spans="1:13" ht="17.399999999999999">
      <c r="A26" s="355">
        <v>24</v>
      </c>
      <c r="B26" s="375" t="s">
        <v>1057</v>
      </c>
      <c r="C26" s="375" t="s">
        <v>1058</v>
      </c>
      <c r="D26" s="41">
        <v>11</v>
      </c>
      <c r="E26" s="41">
        <v>5</v>
      </c>
      <c r="F26" s="41">
        <f t="shared" si="3"/>
        <v>16</v>
      </c>
      <c r="G26" s="41">
        <v>1</v>
      </c>
      <c r="H26" s="41"/>
      <c r="I26" s="41"/>
      <c r="J26" s="41"/>
      <c r="K26" s="41">
        <f t="shared" si="2"/>
        <v>5</v>
      </c>
      <c r="L26" s="41">
        <v>2</v>
      </c>
      <c r="M26" s="41"/>
    </row>
    <row r="27" spans="1:13" ht="17.399999999999999">
      <c r="A27" s="355">
        <v>25</v>
      </c>
      <c r="B27" s="375" t="s">
        <v>1059</v>
      </c>
      <c r="C27" s="375" t="s">
        <v>1060</v>
      </c>
      <c r="D27" s="41">
        <v>10</v>
      </c>
      <c r="E27" s="41">
        <v>3</v>
      </c>
      <c r="F27" s="41">
        <f t="shared" si="3"/>
        <v>13</v>
      </c>
      <c r="G27" s="41">
        <v>1</v>
      </c>
      <c r="H27" s="41"/>
      <c r="I27" s="41"/>
      <c r="J27" s="41"/>
      <c r="K27" s="41">
        <f t="shared" si="2"/>
        <v>5</v>
      </c>
      <c r="L27" s="41"/>
      <c r="M27" s="41"/>
    </row>
    <row r="28" spans="1:13" ht="17.399999999999999">
      <c r="A28" s="355">
        <v>26</v>
      </c>
      <c r="B28" s="375" t="s">
        <v>1062</v>
      </c>
      <c r="C28" s="375" t="s">
        <v>1063</v>
      </c>
      <c r="D28" s="41">
        <v>11</v>
      </c>
      <c r="E28" s="41">
        <v>5</v>
      </c>
      <c r="F28" s="41">
        <f t="shared" si="3"/>
        <v>16</v>
      </c>
      <c r="G28" s="41">
        <v>2</v>
      </c>
      <c r="H28" s="41"/>
      <c r="I28" s="41"/>
      <c r="J28" s="41"/>
      <c r="K28" s="41">
        <f t="shared" si="2"/>
        <v>10</v>
      </c>
      <c r="L28" s="41">
        <v>1</v>
      </c>
      <c r="M28" s="41"/>
    </row>
    <row r="29" spans="1:13" ht="17.399999999999999">
      <c r="A29" s="355">
        <v>27</v>
      </c>
      <c r="B29" s="375" t="s">
        <v>1066</v>
      </c>
      <c r="C29" s="375" t="s">
        <v>1067</v>
      </c>
      <c r="D29" s="41">
        <v>1</v>
      </c>
      <c r="E29" s="41"/>
      <c r="F29" s="41">
        <f t="shared" si="3"/>
        <v>1</v>
      </c>
      <c r="G29" s="41"/>
      <c r="H29" s="41"/>
      <c r="I29" s="41"/>
      <c r="J29" s="41"/>
      <c r="K29" s="41">
        <f t="shared" si="2"/>
        <v>0</v>
      </c>
      <c r="L29" s="41"/>
      <c r="M29" s="41"/>
    </row>
    <row r="30" spans="1:13" ht="17.399999999999999">
      <c r="A30" s="355">
        <v>28</v>
      </c>
      <c r="B30" s="375" t="s">
        <v>1135</v>
      </c>
      <c r="C30" s="375" t="s">
        <v>1136</v>
      </c>
      <c r="D30" s="41">
        <v>11</v>
      </c>
      <c r="E30" s="41">
        <v>4</v>
      </c>
      <c r="F30" s="41">
        <f t="shared" si="3"/>
        <v>15</v>
      </c>
      <c r="G30" s="41"/>
      <c r="H30" s="41"/>
      <c r="I30" s="41"/>
      <c r="J30" s="41"/>
      <c r="K30" s="41">
        <f t="shared" si="2"/>
        <v>0</v>
      </c>
      <c r="L30" s="41"/>
      <c r="M30" s="41"/>
    </row>
    <row r="31" spans="1:13" ht="17.399999999999999">
      <c r="A31" s="355">
        <v>29</v>
      </c>
      <c r="B31" s="375" t="s">
        <v>1068</v>
      </c>
      <c r="C31" s="375" t="s">
        <v>1069</v>
      </c>
      <c r="D31" s="41">
        <v>14</v>
      </c>
      <c r="E31" s="41">
        <v>4</v>
      </c>
      <c r="F31" s="41">
        <f t="shared" si="3"/>
        <v>18</v>
      </c>
      <c r="G31" s="41">
        <v>2</v>
      </c>
      <c r="H31" s="41"/>
      <c r="I31" s="41"/>
      <c r="J31" s="41"/>
      <c r="K31" s="41">
        <f t="shared" si="2"/>
        <v>10</v>
      </c>
      <c r="L31" s="41"/>
      <c r="M31" s="41"/>
    </row>
    <row r="32" spans="1:13" ht="17.399999999999999">
      <c r="A32" s="355">
        <v>30</v>
      </c>
      <c r="B32" s="375" t="s">
        <v>1070</v>
      </c>
      <c r="C32" s="375" t="s">
        <v>1071</v>
      </c>
      <c r="D32" s="41">
        <v>14</v>
      </c>
      <c r="E32" s="41">
        <v>6</v>
      </c>
      <c r="F32" s="41">
        <f t="shared" si="3"/>
        <v>20</v>
      </c>
      <c r="G32" s="41">
        <v>2</v>
      </c>
      <c r="H32" s="41"/>
      <c r="I32" s="41">
        <v>1</v>
      </c>
      <c r="J32" s="41"/>
      <c r="K32" s="41">
        <f t="shared" si="2"/>
        <v>12</v>
      </c>
      <c r="L32" s="41"/>
      <c r="M32" s="41"/>
    </row>
    <row r="33" spans="1:13" ht="17.399999999999999">
      <c r="A33" s="355">
        <v>31</v>
      </c>
      <c r="B33" s="375" t="s">
        <v>1072</v>
      </c>
      <c r="C33" s="375" t="s">
        <v>1073</v>
      </c>
      <c r="D33" s="41"/>
      <c r="E33" s="41"/>
      <c r="F33" s="41">
        <f t="shared" si="3"/>
        <v>0</v>
      </c>
      <c r="G33" s="41"/>
      <c r="H33" s="41"/>
      <c r="I33" s="41"/>
      <c r="J33" s="41"/>
      <c r="K33" s="41">
        <f t="shared" si="2"/>
        <v>0</v>
      </c>
      <c r="L33" s="41"/>
      <c r="M33" s="41"/>
    </row>
    <row r="34" spans="1:13" ht="17.399999999999999">
      <c r="A34" s="355">
        <v>32</v>
      </c>
      <c r="B34" s="375" t="s">
        <v>1077</v>
      </c>
      <c r="C34" s="375" t="s">
        <v>1078</v>
      </c>
      <c r="D34" s="41">
        <v>5</v>
      </c>
      <c r="E34" s="41"/>
      <c r="F34" s="41">
        <f t="shared" si="3"/>
        <v>5</v>
      </c>
      <c r="G34" s="41"/>
      <c r="H34" s="41"/>
      <c r="I34" s="41"/>
      <c r="J34" s="41"/>
      <c r="K34" s="41">
        <f t="shared" si="2"/>
        <v>0</v>
      </c>
      <c r="L34" s="41"/>
      <c r="M34" s="41"/>
    </row>
    <row r="35" spans="1:13" ht="17.399999999999999">
      <c r="A35" s="355">
        <v>33</v>
      </c>
      <c r="B35" s="375" t="s">
        <v>1198</v>
      </c>
      <c r="C35" s="375" t="s">
        <v>1199</v>
      </c>
      <c r="D35" s="41">
        <v>12</v>
      </c>
      <c r="E35" s="41">
        <v>4</v>
      </c>
      <c r="F35" s="41">
        <f t="shared" si="3"/>
        <v>16</v>
      </c>
      <c r="G35" s="41">
        <v>1</v>
      </c>
      <c r="H35" s="41"/>
      <c r="I35" s="41"/>
      <c r="J35" s="41"/>
      <c r="K35" s="41">
        <f t="shared" si="2"/>
        <v>5</v>
      </c>
      <c r="L35" s="41"/>
      <c r="M35" s="41"/>
    </row>
    <row r="36" spans="1:13" ht="17.399999999999999">
      <c r="A36" s="355">
        <v>34</v>
      </c>
      <c r="B36" s="375" t="s">
        <v>1100</v>
      </c>
      <c r="C36" s="375" t="s">
        <v>1101</v>
      </c>
      <c r="D36" s="41">
        <v>21</v>
      </c>
      <c r="E36" s="41">
        <v>5</v>
      </c>
      <c r="F36" s="41">
        <f t="shared" si="3"/>
        <v>26</v>
      </c>
      <c r="G36" s="41"/>
      <c r="H36" s="41"/>
      <c r="I36" s="41"/>
      <c r="J36" s="41"/>
      <c r="K36" s="41">
        <f t="shared" si="2"/>
        <v>0</v>
      </c>
      <c r="L36" s="41"/>
      <c r="M36" s="41"/>
    </row>
    <row r="37" spans="1:13" ht="17.399999999999999">
      <c r="A37" s="355">
        <v>35</v>
      </c>
      <c r="B37" s="375" t="s">
        <v>1081</v>
      </c>
      <c r="C37" s="375" t="s">
        <v>1082</v>
      </c>
      <c r="D37" s="41">
        <v>15</v>
      </c>
      <c r="E37" s="41">
        <v>5</v>
      </c>
      <c r="F37" s="41">
        <f t="shared" si="3"/>
        <v>20</v>
      </c>
      <c r="G37" s="41">
        <v>2</v>
      </c>
      <c r="H37" s="41"/>
      <c r="I37" s="41"/>
      <c r="J37" s="41"/>
      <c r="K37" s="41">
        <f t="shared" si="2"/>
        <v>10</v>
      </c>
      <c r="L37" s="41"/>
      <c r="M37" s="41"/>
    </row>
    <row r="38" spans="1:13" ht="17.399999999999999">
      <c r="A38" s="355">
        <v>36</v>
      </c>
      <c r="B38" s="375" t="s">
        <v>1137</v>
      </c>
      <c r="C38" s="375" t="s">
        <v>1138</v>
      </c>
      <c r="D38" s="41">
        <v>16</v>
      </c>
      <c r="E38" s="41">
        <v>6</v>
      </c>
      <c r="F38" s="41">
        <f t="shared" si="3"/>
        <v>22</v>
      </c>
      <c r="G38" s="41">
        <v>4</v>
      </c>
      <c r="H38" s="41"/>
      <c r="I38" s="41"/>
      <c r="J38" s="41"/>
      <c r="K38" s="41">
        <f t="shared" si="2"/>
        <v>20</v>
      </c>
      <c r="L38" s="41"/>
      <c r="M38" s="41"/>
    </row>
    <row r="39" spans="1:13" ht="17.399999999999999">
      <c r="A39" s="355">
        <v>37</v>
      </c>
      <c r="B39" s="375" t="s">
        <v>1083</v>
      </c>
      <c r="C39" s="375" t="s">
        <v>1084</v>
      </c>
      <c r="D39" s="41">
        <v>6</v>
      </c>
      <c r="E39" s="41">
        <v>1</v>
      </c>
      <c r="F39" s="41">
        <f t="shared" si="3"/>
        <v>7</v>
      </c>
      <c r="G39" s="41">
        <v>1</v>
      </c>
      <c r="H39" s="41"/>
      <c r="I39" s="41"/>
      <c r="J39" s="41"/>
      <c r="K39" s="41">
        <f t="shared" si="2"/>
        <v>5</v>
      </c>
      <c r="L39" s="41"/>
      <c r="M39" s="41"/>
    </row>
    <row r="40" spans="1:13" ht="17.399999999999999">
      <c r="A40" s="355">
        <v>38</v>
      </c>
      <c r="B40" s="375" t="s">
        <v>1139</v>
      </c>
      <c r="C40" s="375" t="s">
        <v>1140</v>
      </c>
      <c r="D40" s="41">
        <v>2</v>
      </c>
      <c r="E40" s="41"/>
      <c r="F40" s="41">
        <f t="shared" si="3"/>
        <v>2</v>
      </c>
      <c r="G40" s="41"/>
      <c r="H40" s="41"/>
      <c r="I40" s="41"/>
      <c r="J40" s="41"/>
      <c r="K40" s="41">
        <f t="shared" si="2"/>
        <v>0</v>
      </c>
      <c r="L40" s="41"/>
      <c r="M40" s="41"/>
    </row>
    <row r="41" spans="1:13" ht="17.399999999999999">
      <c r="A41" s="355">
        <v>39</v>
      </c>
      <c r="B41" s="375" t="s">
        <v>1102</v>
      </c>
      <c r="C41" s="375" t="s">
        <v>1103</v>
      </c>
      <c r="D41" s="41">
        <v>13</v>
      </c>
      <c r="E41" s="41">
        <v>4</v>
      </c>
      <c r="F41" s="41">
        <f t="shared" si="3"/>
        <v>17</v>
      </c>
      <c r="G41" s="41">
        <v>3</v>
      </c>
      <c r="H41" s="41"/>
      <c r="I41" s="41"/>
      <c r="J41" s="41"/>
      <c r="K41" s="41">
        <f t="shared" si="2"/>
        <v>15</v>
      </c>
      <c r="L41" s="41">
        <v>1</v>
      </c>
      <c r="M41" s="41"/>
    </row>
    <row r="42" spans="1:13" ht="17.399999999999999">
      <c r="A42" s="355">
        <v>40</v>
      </c>
      <c r="B42" s="375" t="s">
        <v>1087</v>
      </c>
      <c r="C42" s="375" t="s">
        <v>1088</v>
      </c>
      <c r="D42" s="41">
        <v>7</v>
      </c>
      <c r="E42" s="41">
        <v>1</v>
      </c>
      <c r="F42" s="41">
        <f t="shared" si="3"/>
        <v>8</v>
      </c>
      <c r="G42" s="41"/>
      <c r="H42" s="41"/>
      <c r="I42" s="41"/>
      <c r="J42" s="41"/>
      <c r="K42" s="41">
        <f t="shared" si="2"/>
        <v>0</v>
      </c>
      <c r="L42" s="41">
        <v>1</v>
      </c>
      <c r="M42" s="41"/>
    </row>
    <row r="43" spans="1:13" ht="17.399999999999999">
      <c r="A43" s="355">
        <v>41</v>
      </c>
      <c r="B43" s="375" t="s">
        <v>1089</v>
      </c>
      <c r="C43" s="375" t="s">
        <v>1090</v>
      </c>
      <c r="D43" s="41">
        <v>7</v>
      </c>
      <c r="E43" s="41">
        <v>1</v>
      </c>
      <c r="F43" s="41">
        <f t="shared" si="3"/>
        <v>8</v>
      </c>
      <c r="G43" s="41"/>
      <c r="H43" s="41"/>
      <c r="I43" s="41"/>
      <c r="J43" s="41"/>
      <c r="K43" s="41">
        <f t="shared" si="2"/>
        <v>0</v>
      </c>
      <c r="L43" s="41"/>
      <c r="M43" s="41"/>
    </row>
    <row r="44" spans="1:13" ht="17.399999999999999">
      <c r="A44" s="355">
        <v>42</v>
      </c>
      <c r="B44" s="375" t="s">
        <v>1141</v>
      </c>
      <c r="C44" s="375" t="s">
        <v>1142</v>
      </c>
      <c r="D44" s="41">
        <v>12</v>
      </c>
      <c r="E44" s="41">
        <v>5</v>
      </c>
      <c r="F44" s="41">
        <f t="shared" si="3"/>
        <v>17</v>
      </c>
      <c r="G44" s="41"/>
      <c r="H44" s="41"/>
      <c r="I44" s="41"/>
      <c r="J44" s="41"/>
      <c r="K44" s="41">
        <f t="shared" si="2"/>
        <v>0</v>
      </c>
      <c r="L44" s="41">
        <v>1</v>
      </c>
      <c r="M44" s="41"/>
    </row>
    <row r="45" spans="1:13" ht="17.399999999999999">
      <c r="A45" s="364"/>
      <c r="B45" s="386"/>
      <c r="C45" s="386"/>
    </row>
    <row r="46" spans="1:13" ht="18">
      <c r="A46" s="346"/>
      <c r="B46" s="346"/>
      <c r="C46" s="346"/>
      <c r="D46" s="364"/>
      <c r="E46" s="365"/>
      <c r="F46" s="365"/>
      <c r="G46" s="364"/>
      <c r="H46" s="364"/>
      <c r="I46" s="364"/>
      <c r="J46" s="364"/>
      <c r="K46" s="364"/>
      <c r="L46" s="381"/>
      <c r="M46" s="373"/>
    </row>
    <row r="47" spans="1:13" ht="18">
      <c r="A47" s="346"/>
      <c r="B47" s="656" t="s">
        <v>1091</v>
      </c>
      <c r="C47" s="656"/>
      <c r="D47" s="361"/>
      <c r="E47" s="365"/>
      <c r="F47" s="365"/>
      <c r="G47" s="364"/>
      <c r="H47" s="364"/>
      <c r="I47" s="364"/>
      <c r="J47" s="364"/>
      <c r="K47" s="364"/>
      <c r="L47" s="381"/>
      <c r="M47" s="373"/>
    </row>
    <row r="48" spans="1:13" ht="18" customHeight="1">
      <c r="A48" s="346"/>
      <c r="B48" s="349" t="s">
        <v>1011</v>
      </c>
      <c r="C48" s="349" t="s">
        <v>1012</v>
      </c>
    </row>
    <row r="49" spans="1:13" ht="17.399999999999999">
      <c r="A49" s="355">
        <v>1</v>
      </c>
      <c r="B49" s="375" t="s">
        <v>1251</v>
      </c>
      <c r="C49" s="375" t="s">
        <v>1252</v>
      </c>
      <c r="D49" s="41">
        <v>2</v>
      </c>
      <c r="E49" s="375"/>
      <c r="F49" s="41">
        <f t="shared" ref="F49:F59" si="4">SUM(D49+E49)</f>
        <v>2</v>
      </c>
      <c r="G49" s="375"/>
      <c r="H49" s="375"/>
      <c r="I49" s="375"/>
      <c r="J49" s="375"/>
      <c r="K49" s="375"/>
      <c r="L49" s="375"/>
      <c r="M49" s="375"/>
    </row>
    <row r="50" spans="1:13" ht="17.100000000000001" customHeight="1">
      <c r="A50" s="359">
        <v>2</v>
      </c>
      <c r="B50" s="375" t="s">
        <v>1145</v>
      </c>
      <c r="C50" s="375" t="s">
        <v>1178</v>
      </c>
      <c r="D50" s="41">
        <v>7</v>
      </c>
      <c r="E50" s="41"/>
      <c r="F50" s="41">
        <f t="shared" si="4"/>
        <v>7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9">
        <v>3</v>
      </c>
      <c r="B51" s="375" t="s">
        <v>1143</v>
      </c>
      <c r="C51" s="375" t="s">
        <v>1144</v>
      </c>
      <c r="D51" s="41"/>
      <c r="E51" s="41"/>
      <c r="F51" s="41">
        <f t="shared" si="4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359">
        <v>4</v>
      </c>
      <c r="B52" s="375" t="s">
        <v>1094</v>
      </c>
      <c r="C52" s="375" t="s">
        <v>1095</v>
      </c>
      <c r="D52" s="41">
        <v>1</v>
      </c>
      <c r="E52" s="41"/>
      <c r="F52" s="41">
        <f t="shared" si="4"/>
        <v>1</v>
      </c>
      <c r="G52" s="41"/>
      <c r="H52" s="41"/>
      <c r="I52" s="41"/>
      <c r="J52" s="41"/>
      <c r="K52" s="41"/>
      <c r="L52" s="41"/>
      <c r="M52" s="41"/>
    </row>
    <row r="53" spans="1:13" ht="17.399999999999999">
      <c r="A53" s="355">
        <v>5</v>
      </c>
      <c r="B53" s="375" t="s">
        <v>1146</v>
      </c>
      <c r="C53" s="375" t="s">
        <v>1147</v>
      </c>
      <c r="D53" s="41">
        <v>5</v>
      </c>
      <c r="E53" s="41"/>
      <c r="F53" s="41">
        <f t="shared" si="4"/>
        <v>5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359">
        <v>6</v>
      </c>
      <c r="B54" s="375" t="s">
        <v>1194</v>
      </c>
      <c r="C54" s="375" t="s">
        <v>1195</v>
      </c>
      <c r="D54" s="41">
        <v>1</v>
      </c>
      <c r="E54" s="41"/>
      <c r="F54" s="41">
        <f t="shared" si="4"/>
        <v>1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355">
        <v>7</v>
      </c>
      <c r="B55" s="375" t="s">
        <v>1148</v>
      </c>
      <c r="C55" s="375" t="s">
        <v>1149</v>
      </c>
      <c r="D55" s="41">
        <v>1</v>
      </c>
      <c r="E55" s="41"/>
      <c r="F55" s="41">
        <f t="shared" si="4"/>
        <v>1</v>
      </c>
      <c r="G55" s="41"/>
      <c r="H55" s="41"/>
      <c r="I55" s="41"/>
      <c r="J55" s="41"/>
      <c r="K55" s="41"/>
      <c r="L55" s="41"/>
      <c r="M55" s="41"/>
    </row>
    <row r="56" spans="1:13" ht="17.399999999999999">
      <c r="A56" s="355">
        <v>8</v>
      </c>
      <c r="B56" s="375" t="s">
        <v>1236</v>
      </c>
      <c r="C56" s="375" t="s">
        <v>1235</v>
      </c>
      <c r="D56" s="41">
        <v>1</v>
      </c>
      <c r="E56" s="41"/>
      <c r="F56" s="41">
        <f t="shared" si="4"/>
        <v>1</v>
      </c>
      <c r="G56" s="41"/>
      <c r="H56" s="41"/>
      <c r="I56" s="41"/>
      <c r="J56" s="41"/>
      <c r="K56" s="41"/>
      <c r="L56" s="41"/>
      <c r="M56" s="41"/>
    </row>
    <row r="57" spans="1:13" ht="17.399999999999999">
      <c r="A57" s="355">
        <v>9</v>
      </c>
      <c r="B57" s="375" t="s">
        <v>1240</v>
      </c>
      <c r="C57" s="375" t="s">
        <v>1067</v>
      </c>
      <c r="D57" s="41">
        <v>1</v>
      </c>
      <c r="E57" s="41"/>
      <c r="F57" s="41">
        <f t="shared" si="4"/>
        <v>1</v>
      </c>
      <c r="G57" s="41"/>
      <c r="H57" s="41"/>
      <c r="I57" s="41"/>
      <c r="J57" s="41"/>
      <c r="K57" s="41"/>
      <c r="L57" s="41"/>
      <c r="M57" s="41"/>
    </row>
    <row r="58" spans="1:13" ht="17.399999999999999">
      <c r="A58" s="355">
        <v>10</v>
      </c>
      <c r="B58" s="375" t="s">
        <v>1187</v>
      </c>
      <c r="C58" s="375" t="s">
        <v>1097</v>
      </c>
      <c r="D58" s="41">
        <v>1</v>
      </c>
      <c r="E58" s="41"/>
      <c r="F58" s="41">
        <f t="shared" si="4"/>
        <v>1</v>
      </c>
      <c r="G58" s="41"/>
      <c r="H58" s="41"/>
      <c r="I58" s="41"/>
      <c r="J58" s="41"/>
      <c r="K58" s="41"/>
      <c r="L58" s="41"/>
      <c r="M58" s="41"/>
    </row>
    <row r="59" spans="1:13" ht="17.399999999999999">
      <c r="A59" s="355">
        <v>11</v>
      </c>
      <c r="B59" s="375" t="s">
        <v>1150</v>
      </c>
      <c r="C59" s="375" t="s">
        <v>1151</v>
      </c>
      <c r="D59" s="41"/>
      <c r="E59" s="41"/>
      <c r="F59" s="41">
        <f t="shared" si="4"/>
        <v>0</v>
      </c>
      <c r="G59" s="41"/>
      <c r="H59" s="41"/>
      <c r="I59" s="41"/>
      <c r="J59" s="41"/>
      <c r="K59" s="41"/>
      <c r="L59" s="41"/>
      <c r="M59" s="41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32" bestFit="1" customWidth="1"/>
    <col min="2" max="2" width="18.09765625" style="132" bestFit="1" customWidth="1"/>
    <col min="3" max="3" width="11.8984375" style="42" bestFit="1" customWidth="1"/>
    <col min="4" max="4" width="11.8984375" style="42" customWidth="1"/>
    <col min="5" max="31" width="11" style="42"/>
    <col min="33" max="33" width="11.59765625" bestFit="1" customWidth="1"/>
  </cols>
  <sheetData>
    <row r="1" spans="1:34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651" t="s">
        <v>933</v>
      </c>
      <c r="N1" s="649"/>
      <c r="O1" s="649"/>
      <c r="P1" s="650"/>
      <c r="Q1" s="598" t="s">
        <v>496</v>
      </c>
      <c r="R1" s="599"/>
      <c r="S1" s="648" t="s">
        <v>933</v>
      </c>
      <c r="T1" s="649"/>
      <c r="U1" s="655"/>
      <c r="V1" s="598" t="s">
        <v>496</v>
      </c>
      <c r="W1" s="599"/>
      <c r="X1" s="648" t="s">
        <v>933</v>
      </c>
      <c r="Y1" s="649"/>
      <c r="Z1" s="649"/>
      <c r="AA1" s="649"/>
      <c r="AB1" s="649"/>
      <c r="AC1" s="649"/>
      <c r="AD1" s="649"/>
      <c r="AE1" s="649"/>
      <c r="AF1" s="652" t="s">
        <v>310</v>
      </c>
      <c r="AG1" s="653"/>
      <c r="AH1" s="654"/>
    </row>
    <row r="2" spans="1:34">
      <c r="A2" s="133" t="s">
        <v>44</v>
      </c>
      <c r="B2" s="133" t="s">
        <v>52</v>
      </c>
      <c r="C2" s="329" t="s">
        <v>1111</v>
      </c>
      <c r="D2" s="329" t="s">
        <v>118</v>
      </c>
      <c r="E2" s="370" t="s">
        <v>1164</v>
      </c>
      <c r="F2" s="369" t="s">
        <v>29</v>
      </c>
      <c r="G2" s="370" t="s">
        <v>343</v>
      </c>
      <c r="H2" s="369" t="s">
        <v>114</v>
      </c>
      <c r="I2" s="370" t="s">
        <v>23</v>
      </c>
      <c r="J2" s="369" t="s">
        <v>344</v>
      </c>
      <c r="K2" s="198" t="s">
        <v>1173</v>
      </c>
      <c r="L2" s="197" t="s">
        <v>1173</v>
      </c>
      <c r="M2" s="370" t="s">
        <v>25</v>
      </c>
      <c r="N2" s="369" t="s">
        <v>343</v>
      </c>
      <c r="O2" s="370" t="s">
        <v>28</v>
      </c>
      <c r="P2" s="369" t="s">
        <v>23</v>
      </c>
      <c r="Q2" s="371" t="s">
        <v>1177</v>
      </c>
      <c r="R2" s="372" t="s">
        <v>1177</v>
      </c>
      <c r="S2" s="370" t="s">
        <v>1212</v>
      </c>
      <c r="T2" s="369" t="s">
        <v>1212</v>
      </c>
      <c r="U2" s="370" t="s">
        <v>973</v>
      </c>
      <c r="V2" s="371" t="s">
        <v>656</v>
      </c>
      <c r="W2" s="372" t="s">
        <v>656</v>
      </c>
      <c r="X2" s="369" t="s">
        <v>973</v>
      </c>
      <c r="Y2" s="370" t="s">
        <v>27</v>
      </c>
      <c r="Z2" s="369" t="s">
        <v>30</v>
      </c>
      <c r="AA2" s="370" t="s">
        <v>344</v>
      </c>
      <c r="AB2" s="369" t="s">
        <v>28</v>
      </c>
      <c r="AC2" s="370" t="s">
        <v>29</v>
      </c>
      <c r="AD2" s="369" t="s">
        <v>24</v>
      </c>
      <c r="AE2" s="370" t="s">
        <v>118</v>
      </c>
      <c r="AF2" s="317" t="s">
        <v>127</v>
      </c>
      <c r="AG2" s="318" t="s">
        <v>992</v>
      </c>
      <c r="AH2" s="318" t="s">
        <v>548</v>
      </c>
    </row>
    <row r="3" spans="1:34">
      <c r="A3" s="331" t="s">
        <v>993</v>
      </c>
      <c r="B3" s="332" t="s">
        <v>92</v>
      </c>
      <c r="C3" s="41">
        <v>40</v>
      </c>
      <c r="D3" s="41">
        <v>4</v>
      </c>
      <c r="E3" s="212"/>
      <c r="F3" s="196"/>
      <c r="G3" s="196"/>
      <c r="H3" s="196"/>
      <c r="I3" s="196"/>
      <c r="J3" s="41">
        <v>61</v>
      </c>
      <c r="K3" s="41">
        <v>40</v>
      </c>
      <c r="L3" s="196"/>
      <c r="M3" s="196"/>
      <c r="N3" s="41">
        <v>54</v>
      </c>
      <c r="O3" s="41">
        <v>53</v>
      </c>
      <c r="P3" s="41">
        <v>51</v>
      </c>
      <c r="Q3" s="196"/>
      <c r="R3" s="196"/>
      <c r="S3" s="196"/>
      <c r="T3" s="196"/>
      <c r="U3" s="196"/>
      <c r="V3" s="41">
        <v>59</v>
      </c>
      <c r="W3" s="242"/>
      <c r="X3" s="242"/>
      <c r="Y3" s="242"/>
      <c r="Z3" s="242"/>
      <c r="AA3" s="242"/>
      <c r="AB3" s="242"/>
      <c r="AC3" s="242"/>
      <c r="AD3" s="242"/>
      <c r="AE3" s="242"/>
      <c r="AF3" s="336">
        <f>SUM(C3:AE3)</f>
        <v>362</v>
      </c>
      <c r="AG3" s="336">
        <f>SUM(E3:J3,M3:P3,S3:U3,X3:AE3)</f>
        <v>219</v>
      </c>
      <c r="AH3" s="336">
        <f>SUM(K3:L3,V3:W3,Q3:R3)</f>
        <v>99</v>
      </c>
    </row>
    <row r="4" spans="1:34">
      <c r="A4" s="332" t="s">
        <v>469</v>
      </c>
      <c r="B4" s="332" t="s">
        <v>92</v>
      </c>
      <c r="C4" s="196"/>
      <c r="D4" s="41">
        <v>40</v>
      </c>
      <c r="E4" s="41">
        <v>61</v>
      </c>
      <c r="F4" s="41">
        <v>51</v>
      </c>
      <c r="G4" s="41">
        <v>61</v>
      </c>
      <c r="H4" s="41">
        <v>52</v>
      </c>
      <c r="I4" s="41">
        <v>62</v>
      </c>
      <c r="J4" s="196"/>
      <c r="K4" s="41">
        <v>40</v>
      </c>
      <c r="L4" s="41">
        <v>60</v>
      </c>
      <c r="M4" s="41">
        <v>71</v>
      </c>
      <c r="N4" s="319"/>
      <c r="O4" s="319"/>
      <c r="P4" s="196"/>
      <c r="Q4" s="41">
        <v>65</v>
      </c>
      <c r="R4" s="41">
        <v>50</v>
      </c>
      <c r="S4" s="41">
        <v>67</v>
      </c>
      <c r="T4" s="41">
        <v>61</v>
      </c>
      <c r="U4" s="41">
        <v>62</v>
      </c>
      <c r="V4" s="196"/>
      <c r="W4" s="41">
        <v>59</v>
      </c>
      <c r="X4" s="319"/>
      <c r="Y4" s="319"/>
      <c r="Z4" s="319"/>
      <c r="AA4" s="319"/>
      <c r="AB4" s="41">
        <v>66</v>
      </c>
      <c r="AC4" s="41">
        <v>59</v>
      </c>
      <c r="AD4" s="196"/>
      <c r="AE4" s="41">
        <v>59</v>
      </c>
      <c r="AF4" s="336">
        <f t="shared" ref="AF4:AF17" si="0">SUM(C4:AE4)</f>
        <v>1046</v>
      </c>
      <c r="AG4" s="336">
        <f t="shared" ref="AG4:AG17" si="1">SUM(E4:J4,M4:P4,S4:U4,X4:AE4)</f>
        <v>732</v>
      </c>
      <c r="AH4" s="336">
        <f t="shared" ref="AH4:AH17" si="2">SUM(K4:L4,V4:W4,Q4:R4)</f>
        <v>274</v>
      </c>
    </row>
    <row r="5" spans="1:34">
      <c r="A5" s="332" t="s">
        <v>808</v>
      </c>
      <c r="B5" s="332" t="s">
        <v>92</v>
      </c>
      <c r="C5" s="196"/>
      <c r="D5" s="196"/>
      <c r="E5" s="196"/>
      <c r="F5" s="196"/>
      <c r="G5" s="196"/>
      <c r="H5" s="196"/>
      <c r="I5" s="196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6">
        <f t="shared" si="0"/>
        <v>0</v>
      </c>
      <c r="AG5" s="336">
        <f t="shared" si="1"/>
        <v>0</v>
      </c>
      <c r="AH5" s="336">
        <f t="shared" si="2"/>
        <v>0</v>
      </c>
    </row>
    <row r="6" spans="1:34">
      <c r="A6" s="132" t="s">
        <v>997</v>
      </c>
      <c r="B6" s="332" t="s">
        <v>92</v>
      </c>
      <c r="C6" s="41">
        <v>28</v>
      </c>
      <c r="D6" s="41">
        <v>36</v>
      </c>
      <c r="E6" s="41">
        <v>19</v>
      </c>
      <c r="F6" s="41">
        <v>29</v>
      </c>
      <c r="G6" s="41">
        <v>19</v>
      </c>
      <c r="H6" s="41">
        <v>28</v>
      </c>
      <c r="I6" s="41">
        <v>18</v>
      </c>
      <c r="J6" s="41">
        <v>19</v>
      </c>
      <c r="K6" s="196"/>
      <c r="L6" s="41">
        <v>20</v>
      </c>
      <c r="M6" s="41">
        <v>9</v>
      </c>
      <c r="N6" s="41">
        <v>26</v>
      </c>
      <c r="O6" s="41">
        <v>27</v>
      </c>
      <c r="P6" s="41">
        <v>29</v>
      </c>
      <c r="Q6" s="41">
        <v>15</v>
      </c>
      <c r="R6" s="41">
        <v>30</v>
      </c>
      <c r="S6" s="41">
        <v>13</v>
      </c>
      <c r="T6" s="41">
        <v>19</v>
      </c>
      <c r="U6" s="41">
        <v>18</v>
      </c>
      <c r="V6" s="41">
        <v>21</v>
      </c>
      <c r="W6" s="41">
        <v>21</v>
      </c>
      <c r="X6" s="41">
        <v>40</v>
      </c>
      <c r="Y6" s="41">
        <v>49</v>
      </c>
      <c r="Z6" s="41">
        <v>50</v>
      </c>
      <c r="AA6" s="41">
        <v>53</v>
      </c>
      <c r="AB6" s="41">
        <v>14</v>
      </c>
      <c r="AC6" s="41">
        <v>21</v>
      </c>
      <c r="AD6" s="41">
        <v>57</v>
      </c>
      <c r="AE6" s="41">
        <v>21</v>
      </c>
      <c r="AF6" s="336">
        <f t="shared" si="0"/>
        <v>749</v>
      </c>
      <c r="AG6" s="336">
        <f t="shared" si="1"/>
        <v>578</v>
      </c>
      <c r="AH6" s="336">
        <f t="shared" si="2"/>
        <v>107</v>
      </c>
    </row>
    <row r="7" spans="1:34">
      <c r="A7" s="328" t="s">
        <v>1115</v>
      </c>
      <c r="B7" s="328" t="s">
        <v>92</v>
      </c>
      <c r="C7" s="41">
        <v>12</v>
      </c>
      <c r="D7" s="328"/>
      <c r="E7" s="328"/>
      <c r="F7" s="328"/>
      <c r="G7" s="328"/>
      <c r="H7" s="240"/>
      <c r="I7" s="240"/>
      <c r="J7" s="240"/>
      <c r="K7" s="240"/>
      <c r="L7" s="240"/>
      <c r="M7" s="240"/>
      <c r="N7" s="319"/>
      <c r="O7" s="240"/>
      <c r="P7" s="240"/>
      <c r="Q7" s="240"/>
      <c r="R7" s="240"/>
      <c r="S7" s="240"/>
      <c r="T7" s="240"/>
      <c r="U7" s="240"/>
      <c r="V7" s="240"/>
      <c r="W7" s="240"/>
      <c r="X7" s="41">
        <v>40</v>
      </c>
      <c r="Y7" s="41">
        <v>21</v>
      </c>
      <c r="Z7" s="41">
        <v>30</v>
      </c>
      <c r="AA7" s="41">
        <v>27</v>
      </c>
      <c r="AB7" s="240"/>
      <c r="AC7" s="240"/>
      <c r="AD7" s="207">
        <v>23</v>
      </c>
      <c r="AE7" s="240"/>
      <c r="AF7" s="336">
        <f t="shared" si="0"/>
        <v>153</v>
      </c>
      <c r="AG7" s="336">
        <f t="shared" si="1"/>
        <v>141</v>
      </c>
      <c r="AH7" s="336">
        <f t="shared" si="2"/>
        <v>0</v>
      </c>
    </row>
    <row r="8" spans="1:34">
      <c r="A8" s="328" t="s">
        <v>1254</v>
      </c>
      <c r="B8" s="328" t="s">
        <v>100</v>
      </c>
      <c r="C8" s="328"/>
      <c r="D8" s="328"/>
      <c r="E8" s="392"/>
      <c r="F8" s="392"/>
      <c r="G8" s="392"/>
      <c r="H8" s="393"/>
      <c r="I8" s="393"/>
      <c r="J8" s="240"/>
      <c r="K8" s="240"/>
      <c r="L8" s="393"/>
      <c r="M8" s="393"/>
      <c r="N8" s="328"/>
      <c r="O8" s="240"/>
      <c r="P8" s="240"/>
      <c r="Q8" s="240"/>
      <c r="R8" s="240"/>
      <c r="S8" s="240"/>
      <c r="T8" s="240"/>
      <c r="U8" s="240"/>
      <c r="V8" s="240"/>
      <c r="W8" s="240"/>
      <c r="X8" s="328"/>
      <c r="Y8" s="328"/>
      <c r="Z8" s="328"/>
      <c r="AA8" s="328"/>
      <c r="AB8" s="240"/>
      <c r="AC8" s="240"/>
      <c r="AD8" s="207">
        <v>33</v>
      </c>
      <c r="AE8" s="41">
        <v>46</v>
      </c>
      <c r="AF8" s="336">
        <f t="shared" ref="AF8" si="3">SUM(C8:AE8)</f>
        <v>79</v>
      </c>
      <c r="AG8" s="336">
        <f t="shared" ref="AG8" si="4">SUM(E8:J8,M8:P8,S8:U8,X8:AE8)</f>
        <v>79</v>
      </c>
      <c r="AH8" s="336">
        <f t="shared" ref="AH8" si="5">SUM(K8:L8,V8:W8,Q8:R8)</f>
        <v>0</v>
      </c>
    </row>
    <row r="9" spans="1:34">
      <c r="A9" s="331" t="s">
        <v>996</v>
      </c>
      <c r="B9" s="332" t="s">
        <v>100</v>
      </c>
      <c r="C9" s="41">
        <v>43</v>
      </c>
      <c r="D9" s="41">
        <v>19</v>
      </c>
      <c r="E9" s="212"/>
      <c r="F9" s="212"/>
      <c r="G9" s="212"/>
      <c r="H9" s="196"/>
      <c r="I9" s="196"/>
      <c r="J9" s="41">
        <v>66</v>
      </c>
      <c r="K9" s="41">
        <v>57</v>
      </c>
      <c r="L9" s="196"/>
      <c r="M9" s="196"/>
      <c r="N9" s="41">
        <v>58</v>
      </c>
      <c r="O9" s="41">
        <v>36</v>
      </c>
      <c r="P9" s="41">
        <v>51</v>
      </c>
      <c r="Q9" s="242"/>
      <c r="R9" s="242"/>
      <c r="S9" s="41">
        <v>29</v>
      </c>
      <c r="T9" s="41">
        <v>24</v>
      </c>
      <c r="U9" s="41">
        <v>54</v>
      </c>
      <c r="V9" s="41">
        <v>63</v>
      </c>
      <c r="W9" s="41">
        <v>33</v>
      </c>
      <c r="X9" s="41">
        <v>40</v>
      </c>
      <c r="Y9" s="196"/>
      <c r="Z9" s="41">
        <v>28</v>
      </c>
      <c r="AA9" s="242"/>
      <c r="AB9" s="242"/>
      <c r="AC9" s="242"/>
      <c r="AD9" s="242"/>
      <c r="AE9" s="242"/>
      <c r="AF9" s="336">
        <f t="shared" si="0"/>
        <v>601</v>
      </c>
      <c r="AG9" s="336">
        <f t="shared" si="1"/>
        <v>386</v>
      </c>
      <c r="AH9" s="336">
        <f t="shared" si="2"/>
        <v>153</v>
      </c>
    </row>
    <row r="10" spans="1:34">
      <c r="A10" s="332" t="s">
        <v>443</v>
      </c>
      <c r="B10" s="332" t="s">
        <v>100</v>
      </c>
      <c r="C10" s="212"/>
      <c r="D10" s="41">
        <v>40</v>
      </c>
      <c r="E10" s="41">
        <v>49</v>
      </c>
      <c r="F10" s="196"/>
      <c r="G10" s="41">
        <v>51</v>
      </c>
      <c r="H10" s="41">
        <v>52</v>
      </c>
      <c r="I10" s="41">
        <v>57</v>
      </c>
      <c r="J10" s="196"/>
      <c r="K10" s="196"/>
      <c r="L10" s="41">
        <v>60</v>
      </c>
      <c r="M10" s="41">
        <v>57</v>
      </c>
      <c r="N10" s="196"/>
      <c r="O10" s="41">
        <v>44</v>
      </c>
      <c r="P10" s="196"/>
      <c r="Q10" s="41">
        <v>43</v>
      </c>
      <c r="R10" s="41">
        <v>30</v>
      </c>
      <c r="S10" s="41">
        <v>51</v>
      </c>
      <c r="T10" s="41">
        <v>56</v>
      </c>
      <c r="U10" s="196"/>
      <c r="V10" s="196"/>
      <c r="W10" s="41">
        <v>47</v>
      </c>
      <c r="X10" s="41">
        <v>40</v>
      </c>
      <c r="Y10" s="41">
        <v>58</v>
      </c>
      <c r="Z10" s="242"/>
      <c r="AA10" s="242"/>
      <c r="AB10" s="242"/>
      <c r="AC10" s="242"/>
      <c r="AD10" s="242"/>
      <c r="AE10" s="242"/>
      <c r="AF10" s="336">
        <f t="shared" si="0"/>
        <v>735</v>
      </c>
      <c r="AG10" s="336">
        <f t="shared" si="1"/>
        <v>515</v>
      </c>
      <c r="AH10" s="336">
        <f t="shared" si="2"/>
        <v>180</v>
      </c>
    </row>
    <row r="11" spans="1:34">
      <c r="A11" s="332" t="s">
        <v>1245</v>
      </c>
      <c r="B11" s="332" t="s">
        <v>100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41">
        <v>21</v>
      </c>
      <c r="AC11" s="41">
        <v>61</v>
      </c>
      <c r="AD11" s="100">
        <v>47</v>
      </c>
      <c r="AE11" s="196"/>
      <c r="AF11" s="336">
        <f t="shared" ref="AF11" si="6">SUM(C11:AE11)</f>
        <v>129</v>
      </c>
      <c r="AG11" s="336">
        <f t="shared" ref="AG11" si="7">SUM(E11:J11,M11:P11,S11:U11,X11:AE11)</f>
        <v>129</v>
      </c>
      <c r="AH11" s="336">
        <f t="shared" ref="AH11" si="8">SUM(K11:L11,V11:W11,Q11:R11)</f>
        <v>0</v>
      </c>
    </row>
    <row r="12" spans="1:34">
      <c r="A12" s="328" t="s">
        <v>1241</v>
      </c>
      <c r="B12" s="328" t="s">
        <v>100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296">
        <v>5</v>
      </c>
      <c r="AB12" s="240"/>
      <c r="AC12" s="240"/>
      <c r="AD12" s="240"/>
      <c r="AE12" s="240"/>
      <c r="AF12" s="336">
        <f t="shared" ref="AF12" si="9">SUM(C12:AE12)</f>
        <v>5</v>
      </c>
      <c r="AG12" s="336">
        <f t="shared" ref="AG12" si="10">SUM(E12:J12,M12:P12,S12:U12,X12:AE12)</f>
        <v>5</v>
      </c>
      <c r="AH12" s="336">
        <f t="shared" ref="AH12" si="11">SUM(K12:L12,V12:W12,Q12:R12)</f>
        <v>0</v>
      </c>
    </row>
    <row r="13" spans="1:34">
      <c r="A13" s="332" t="s">
        <v>994</v>
      </c>
      <c r="B13" s="332" t="s">
        <v>100</v>
      </c>
      <c r="C13" s="41">
        <v>36</v>
      </c>
      <c r="D13" s="196"/>
      <c r="E13" s="196"/>
      <c r="F13" s="41">
        <v>32</v>
      </c>
      <c r="G13" s="196"/>
      <c r="H13" s="196"/>
      <c r="I13" s="196"/>
      <c r="J13" s="41">
        <v>14</v>
      </c>
      <c r="K13" s="41">
        <v>23</v>
      </c>
      <c r="L13" s="196"/>
      <c r="M13" s="196"/>
      <c r="N13" s="41">
        <v>22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41">
        <v>52</v>
      </c>
      <c r="AA13" s="41">
        <v>75</v>
      </c>
      <c r="AB13" s="41">
        <v>59</v>
      </c>
      <c r="AC13" s="242"/>
      <c r="AD13" s="242"/>
      <c r="AE13" s="196"/>
      <c r="AF13" s="336">
        <f t="shared" si="0"/>
        <v>313</v>
      </c>
      <c r="AG13" s="336">
        <f t="shared" si="1"/>
        <v>254</v>
      </c>
      <c r="AH13" s="336">
        <f t="shared" si="2"/>
        <v>23</v>
      </c>
    </row>
    <row r="14" spans="1:34">
      <c r="A14" s="132" t="s">
        <v>1116</v>
      </c>
      <c r="B14" s="332" t="s">
        <v>100</v>
      </c>
      <c r="C14" s="41">
        <v>40</v>
      </c>
      <c r="D14" s="41">
        <v>21</v>
      </c>
      <c r="E14" s="41">
        <v>31</v>
      </c>
      <c r="F14" s="100">
        <v>45</v>
      </c>
      <c r="G14" s="41">
        <v>29</v>
      </c>
      <c r="H14" s="41">
        <v>28</v>
      </c>
      <c r="I14" s="41">
        <v>23</v>
      </c>
      <c r="J14" s="41">
        <v>14</v>
      </c>
      <c r="K14" s="41">
        <v>34</v>
      </c>
      <c r="L14" s="41">
        <v>27</v>
      </c>
      <c r="M14" s="41">
        <v>23</v>
      </c>
      <c r="N14" s="319"/>
      <c r="O14" s="319"/>
      <c r="P14" s="41">
        <v>29</v>
      </c>
      <c r="Q14" s="41">
        <v>37</v>
      </c>
      <c r="R14" s="41">
        <v>50</v>
      </c>
      <c r="S14" s="242"/>
      <c r="T14" s="196"/>
      <c r="U14" s="41">
        <v>26</v>
      </c>
      <c r="V14" s="41">
        <v>17</v>
      </c>
      <c r="W14" s="242"/>
      <c r="X14" s="319"/>
      <c r="Y14" s="41">
        <v>22</v>
      </c>
      <c r="Z14" s="242"/>
      <c r="AA14" s="242"/>
      <c r="AB14" s="242"/>
      <c r="AC14" s="41">
        <v>19</v>
      </c>
      <c r="AD14" s="242"/>
      <c r="AE14" s="41">
        <v>34</v>
      </c>
      <c r="AF14" s="336">
        <f t="shared" si="0"/>
        <v>549</v>
      </c>
      <c r="AG14" s="336">
        <f t="shared" si="1"/>
        <v>323</v>
      </c>
      <c r="AH14" s="336">
        <f t="shared" si="2"/>
        <v>165</v>
      </c>
    </row>
    <row r="15" spans="1:34">
      <c r="A15" s="332" t="s">
        <v>857</v>
      </c>
      <c r="B15" s="332" t="s">
        <v>99</v>
      </c>
      <c r="C15" s="41">
        <v>60</v>
      </c>
      <c r="D15" s="41">
        <v>28</v>
      </c>
      <c r="E15" s="41">
        <v>6</v>
      </c>
      <c r="F15" s="41">
        <v>32</v>
      </c>
      <c r="G15" s="41">
        <v>51</v>
      </c>
      <c r="H15" s="41">
        <v>28</v>
      </c>
      <c r="I15" s="41">
        <v>18</v>
      </c>
      <c r="J15" s="41">
        <v>16</v>
      </c>
      <c r="K15" s="41">
        <v>24</v>
      </c>
      <c r="L15" s="242"/>
      <c r="M15" s="242"/>
      <c r="N15" s="242"/>
      <c r="O15" s="41">
        <v>61</v>
      </c>
      <c r="P15" s="100">
        <v>41</v>
      </c>
      <c r="Q15" s="41">
        <v>40</v>
      </c>
      <c r="R15" s="196"/>
      <c r="S15" s="196"/>
      <c r="T15" s="41">
        <v>32</v>
      </c>
      <c r="U15" s="41">
        <v>40</v>
      </c>
      <c r="V15" s="41">
        <v>16</v>
      </c>
      <c r="W15" s="41">
        <v>21</v>
      </c>
      <c r="X15" s="41">
        <v>40</v>
      </c>
      <c r="Y15" s="242"/>
      <c r="Z15" s="41">
        <v>17</v>
      </c>
      <c r="AA15" s="41">
        <v>8</v>
      </c>
      <c r="AB15" s="196"/>
      <c r="AC15" s="41">
        <v>9</v>
      </c>
      <c r="AD15" s="41">
        <v>15</v>
      </c>
      <c r="AE15" s="196"/>
      <c r="AF15" s="336">
        <f t="shared" si="0"/>
        <v>603</v>
      </c>
      <c r="AG15" s="336">
        <f t="shared" si="1"/>
        <v>414</v>
      </c>
      <c r="AH15" s="336">
        <f t="shared" si="2"/>
        <v>101</v>
      </c>
    </row>
    <row r="16" spans="1:34">
      <c r="A16" s="332" t="s">
        <v>471</v>
      </c>
      <c r="B16" s="332" t="s">
        <v>99</v>
      </c>
      <c r="C16" s="196"/>
      <c r="D16" s="41">
        <v>52</v>
      </c>
      <c r="E16" s="41">
        <v>74</v>
      </c>
      <c r="F16" s="100">
        <v>46</v>
      </c>
      <c r="G16" s="41">
        <v>29</v>
      </c>
      <c r="H16" s="41">
        <v>52</v>
      </c>
      <c r="I16" s="41">
        <v>62</v>
      </c>
      <c r="J16" s="41">
        <v>64</v>
      </c>
      <c r="K16" s="196"/>
      <c r="L16" s="41">
        <v>71</v>
      </c>
      <c r="M16" s="41">
        <v>80</v>
      </c>
      <c r="N16" s="319"/>
      <c r="O16" s="41">
        <v>19</v>
      </c>
      <c r="P16" s="196"/>
      <c r="Q16" s="242"/>
      <c r="R16" s="41">
        <v>56</v>
      </c>
      <c r="S16" s="41">
        <v>24</v>
      </c>
      <c r="T16" s="242"/>
      <c r="U16" s="242"/>
      <c r="V16" s="242"/>
      <c r="W16" s="242"/>
      <c r="X16" s="242"/>
      <c r="Y16" s="41">
        <v>59</v>
      </c>
      <c r="Z16" s="41">
        <v>50</v>
      </c>
      <c r="AA16" s="41">
        <v>72</v>
      </c>
      <c r="AB16" s="41">
        <v>52</v>
      </c>
      <c r="AC16" s="41">
        <v>71</v>
      </c>
      <c r="AD16" s="41">
        <v>65</v>
      </c>
      <c r="AE16" s="41">
        <v>52</v>
      </c>
      <c r="AF16" s="336">
        <f t="shared" si="0"/>
        <v>1050</v>
      </c>
      <c r="AG16" s="336">
        <f t="shared" si="1"/>
        <v>871</v>
      </c>
      <c r="AH16" s="336">
        <f t="shared" si="2"/>
        <v>127</v>
      </c>
    </row>
    <row r="17" spans="1:34">
      <c r="A17" s="332" t="s">
        <v>998</v>
      </c>
      <c r="B17" s="332" t="s">
        <v>99</v>
      </c>
      <c r="C17" s="41">
        <v>20</v>
      </c>
      <c r="D17" s="212"/>
      <c r="E17" s="212"/>
      <c r="F17" s="212"/>
      <c r="G17" s="212"/>
      <c r="H17" s="212"/>
      <c r="I17" s="196"/>
      <c r="J17" s="196"/>
      <c r="K17" s="41">
        <v>56</v>
      </c>
      <c r="L17" s="100">
        <v>7</v>
      </c>
      <c r="M17" s="323"/>
      <c r="N17" s="41">
        <v>54</v>
      </c>
      <c r="O17" s="196"/>
      <c r="P17" s="41">
        <v>35</v>
      </c>
      <c r="Q17" s="41">
        <v>40</v>
      </c>
      <c r="R17" s="41">
        <v>25</v>
      </c>
      <c r="S17" s="41">
        <v>56</v>
      </c>
      <c r="T17" s="41">
        <v>48</v>
      </c>
      <c r="U17" s="41">
        <v>40</v>
      </c>
      <c r="V17" s="41">
        <v>64</v>
      </c>
      <c r="W17" s="41">
        <v>59</v>
      </c>
      <c r="X17" s="41">
        <v>40</v>
      </c>
      <c r="Y17" s="41">
        <v>21</v>
      </c>
      <c r="Z17" s="41">
        <v>30</v>
      </c>
      <c r="AA17" s="196"/>
      <c r="AB17" s="41">
        <v>28</v>
      </c>
      <c r="AC17" s="196"/>
      <c r="AD17" s="196"/>
      <c r="AE17" s="41">
        <v>28</v>
      </c>
      <c r="AF17" s="336">
        <f t="shared" si="0"/>
        <v>651</v>
      </c>
      <c r="AG17" s="336">
        <f t="shared" si="1"/>
        <v>380</v>
      </c>
      <c r="AH17" s="336">
        <f t="shared" si="2"/>
        <v>251</v>
      </c>
    </row>
    <row r="18" spans="1:34">
      <c r="A18" s="328" t="s">
        <v>1191</v>
      </c>
      <c r="B18" s="328" t="s">
        <v>99</v>
      </c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41">
        <v>26</v>
      </c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336">
        <f t="shared" ref="AF18:AF54" si="12">SUM(C18:AE18)</f>
        <v>26</v>
      </c>
      <c r="AG18" s="336">
        <f t="shared" ref="AG18:AG54" si="13">SUM(E18:J18,M18:P18,S18:U18,X18:AE18)</f>
        <v>26</v>
      </c>
      <c r="AH18" s="336">
        <f t="shared" ref="AH18:AH54" si="14">SUM(K18:L18,V18:W18,Q18:R18)</f>
        <v>0</v>
      </c>
    </row>
    <row r="19" spans="1:34">
      <c r="A19" s="332" t="s">
        <v>999</v>
      </c>
      <c r="B19" s="332" t="s">
        <v>487</v>
      </c>
      <c r="C19" s="41">
        <v>80</v>
      </c>
      <c r="D19" s="41">
        <v>40</v>
      </c>
      <c r="E19" s="41">
        <v>80</v>
      </c>
      <c r="F19" s="41">
        <v>80</v>
      </c>
      <c r="G19" s="41">
        <v>80</v>
      </c>
      <c r="H19" s="41">
        <v>80</v>
      </c>
      <c r="I19" s="41">
        <v>80</v>
      </c>
      <c r="J19" s="196"/>
      <c r="K19" s="41">
        <v>80</v>
      </c>
      <c r="L19" s="41">
        <v>73</v>
      </c>
      <c r="M19" s="41">
        <v>80</v>
      </c>
      <c r="N19" s="41">
        <v>80</v>
      </c>
      <c r="O19" s="41">
        <v>80</v>
      </c>
      <c r="P19" s="41">
        <v>48</v>
      </c>
      <c r="Q19" s="41">
        <v>80</v>
      </c>
      <c r="R19" s="41">
        <v>80</v>
      </c>
      <c r="S19" s="41">
        <v>80</v>
      </c>
      <c r="T19" s="41">
        <v>80</v>
      </c>
      <c r="U19" s="41">
        <v>58</v>
      </c>
      <c r="V19" s="196"/>
      <c r="W19" s="41">
        <v>80</v>
      </c>
      <c r="X19" s="319"/>
      <c r="Y19" s="319"/>
      <c r="Z19" s="319"/>
      <c r="AA19" s="41">
        <v>80</v>
      </c>
      <c r="AB19" s="41">
        <v>80</v>
      </c>
      <c r="AC19" s="41">
        <v>80</v>
      </c>
      <c r="AD19" s="242"/>
      <c r="AE19" s="242"/>
      <c r="AF19" s="336">
        <f t="shared" si="12"/>
        <v>1659</v>
      </c>
      <c r="AG19" s="336">
        <f t="shared" si="13"/>
        <v>1146</v>
      </c>
      <c r="AH19" s="336">
        <f t="shared" si="14"/>
        <v>393</v>
      </c>
    </row>
    <row r="20" spans="1:34">
      <c r="A20" s="332" t="s">
        <v>1001</v>
      </c>
      <c r="B20" s="332" t="s">
        <v>487</v>
      </c>
      <c r="C20" s="41">
        <v>77</v>
      </c>
      <c r="D20" s="41">
        <v>40</v>
      </c>
      <c r="E20" s="41">
        <v>49</v>
      </c>
      <c r="F20" s="196"/>
      <c r="G20" s="196"/>
      <c r="H20" s="196"/>
      <c r="I20" s="41">
        <v>15</v>
      </c>
      <c r="J20" s="41">
        <v>66</v>
      </c>
      <c r="K20" s="41">
        <v>62</v>
      </c>
      <c r="L20" s="41">
        <v>11</v>
      </c>
      <c r="M20" s="41">
        <v>20</v>
      </c>
      <c r="N20" s="41">
        <v>63</v>
      </c>
      <c r="O20" s="41">
        <v>80</v>
      </c>
      <c r="P20" s="196"/>
      <c r="Q20" s="242"/>
      <c r="R20" s="242"/>
      <c r="S20" s="242"/>
      <c r="T20" s="196"/>
      <c r="U20" s="196"/>
      <c r="V20" s="242"/>
      <c r="W20" s="242"/>
      <c r="X20" s="242"/>
      <c r="Y20" s="196"/>
      <c r="Z20" s="41">
        <v>63</v>
      </c>
      <c r="AA20" s="196"/>
      <c r="AB20" s="41">
        <v>12</v>
      </c>
      <c r="AC20" s="41">
        <v>9</v>
      </c>
      <c r="AD20" s="41">
        <v>21</v>
      </c>
      <c r="AE20" s="41">
        <v>73</v>
      </c>
      <c r="AF20" s="336">
        <f t="shared" si="12"/>
        <v>661</v>
      </c>
      <c r="AG20" s="336">
        <f t="shared" si="13"/>
        <v>471</v>
      </c>
      <c r="AH20" s="336">
        <f t="shared" si="14"/>
        <v>73</v>
      </c>
    </row>
    <row r="21" spans="1:34">
      <c r="A21" s="332" t="s">
        <v>449</v>
      </c>
      <c r="B21" s="332" t="s">
        <v>488</v>
      </c>
      <c r="C21" s="196"/>
      <c r="D21" s="41">
        <v>55</v>
      </c>
      <c r="E21" s="41">
        <v>80</v>
      </c>
      <c r="F21" s="41">
        <v>61</v>
      </c>
      <c r="G21" s="41">
        <v>61</v>
      </c>
      <c r="H21" s="41">
        <v>52</v>
      </c>
      <c r="I21" s="196"/>
      <c r="J21" s="41">
        <v>71</v>
      </c>
      <c r="K21" s="41">
        <v>80</v>
      </c>
      <c r="L21" s="41">
        <v>69</v>
      </c>
      <c r="M21" s="41">
        <v>60</v>
      </c>
      <c r="N21" s="319"/>
      <c r="O21" s="41">
        <v>14</v>
      </c>
      <c r="P21" s="41">
        <v>53</v>
      </c>
      <c r="Q21" s="196"/>
      <c r="R21" s="41">
        <v>60</v>
      </c>
      <c r="S21" s="41">
        <v>67</v>
      </c>
      <c r="T21" s="41">
        <v>59</v>
      </c>
      <c r="U21" s="100">
        <v>16</v>
      </c>
      <c r="V21" s="41">
        <v>80</v>
      </c>
      <c r="W21" s="41">
        <v>59</v>
      </c>
      <c r="X21" s="41">
        <v>80</v>
      </c>
      <c r="Y21" s="41">
        <v>59</v>
      </c>
      <c r="Z21" s="41">
        <v>61</v>
      </c>
      <c r="AA21" s="242"/>
      <c r="AB21" s="41">
        <v>68</v>
      </c>
      <c r="AC21" s="41">
        <v>71</v>
      </c>
      <c r="AD21" s="100">
        <v>70</v>
      </c>
      <c r="AE21" s="41">
        <v>75</v>
      </c>
      <c r="AF21" s="336">
        <f t="shared" si="12"/>
        <v>1481</v>
      </c>
      <c r="AG21" s="336">
        <f>SUM(E21:J21,M21:P21,S21:U21,X21:AE21)</f>
        <v>1078</v>
      </c>
      <c r="AH21" s="336">
        <f t="shared" si="14"/>
        <v>348</v>
      </c>
    </row>
    <row r="22" spans="1:34">
      <c r="A22" s="383" t="s">
        <v>1117</v>
      </c>
      <c r="B22" s="383" t="s">
        <v>488</v>
      </c>
      <c r="C22" s="113">
        <v>20</v>
      </c>
      <c r="D22" s="212"/>
      <c r="E22" s="212"/>
      <c r="F22" s="196"/>
      <c r="G22" s="196"/>
      <c r="H22" s="196"/>
      <c r="I22" s="323"/>
      <c r="J22" s="113">
        <v>9</v>
      </c>
      <c r="K22" s="113">
        <v>18</v>
      </c>
      <c r="L22" s="196"/>
      <c r="M22" s="196"/>
      <c r="N22" s="113">
        <v>17</v>
      </c>
      <c r="O22" s="196"/>
      <c r="P22" s="41">
        <v>32</v>
      </c>
      <c r="Q22" s="41">
        <v>79</v>
      </c>
      <c r="R22" s="41">
        <v>20</v>
      </c>
      <c r="S22" s="41">
        <v>13</v>
      </c>
      <c r="T22" s="41">
        <v>21</v>
      </c>
      <c r="U22" s="42">
        <v>80</v>
      </c>
      <c r="V22" s="41">
        <v>64</v>
      </c>
      <c r="W22" s="196"/>
      <c r="X22" s="41">
        <v>40</v>
      </c>
      <c r="Y22" s="41">
        <v>78</v>
      </c>
      <c r="Z22" s="196"/>
      <c r="AA22" s="41">
        <v>53</v>
      </c>
      <c r="AB22" s="196"/>
      <c r="AC22" s="196"/>
      <c r="AD22" s="41">
        <v>59</v>
      </c>
      <c r="AE22" s="41">
        <v>12</v>
      </c>
      <c r="AF22" s="336">
        <f t="shared" si="12"/>
        <v>615</v>
      </c>
      <c r="AG22" s="336">
        <f t="shared" si="13"/>
        <v>414</v>
      </c>
      <c r="AH22" s="336">
        <f t="shared" si="14"/>
        <v>181</v>
      </c>
    </row>
    <row r="23" spans="1:34">
      <c r="A23" s="384" t="s">
        <v>1118</v>
      </c>
      <c r="B23" s="332" t="s">
        <v>488</v>
      </c>
      <c r="C23" s="41">
        <v>60</v>
      </c>
      <c r="D23" s="41">
        <v>25</v>
      </c>
      <c r="E23" s="41">
        <v>5</v>
      </c>
      <c r="F23" s="41">
        <v>19</v>
      </c>
      <c r="G23" s="41">
        <v>19</v>
      </c>
      <c r="H23" s="41">
        <v>28</v>
      </c>
      <c r="I23" s="41">
        <v>65</v>
      </c>
      <c r="J23" s="41">
        <v>80</v>
      </c>
      <c r="K23" s="41">
        <v>80</v>
      </c>
      <c r="L23" s="41">
        <v>7</v>
      </c>
      <c r="M23" s="385"/>
      <c r="N23" s="41">
        <v>63</v>
      </c>
      <c r="O23" s="196"/>
      <c r="P23" s="41">
        <v>27</v>
      </c>
      <c r="Q23" s="41">
        <v>1</v>
      </c>
      <c r="R23" s="41">
        <v>16</v>
      </c>
      <c r="S23" s="41">
        <v>40</v>
      </c>
      <c r="T23" s="41">
        <v>80</v>
      </c>
      <c r="U23" s="196"/>
      <c r="V23" s="41">
        <v>16</v>
      </c>
      <c r="W23" s="41">
        <v>21</v>
      </c>
      <c r="X23" s="41">
        <v>40</v>
      </c>
      <c r="Y23" s="41">
        <v>21</v>
      </c>
      <c r="Z23" s="41">
        <v>80</v>
      </c>
      <c r="AA23" s="41">
        <v>27</v>
      </c>
      <c r="AB23" s="41">
        <v>3</v>
      </c>
      <c r="AC23" s="196"/>
      <c r="AD23" s="41">
        <v>1</v>
      </c>
      <c r="AE23" s="196"/>
      <c r="AF23" s="336">
        <f t="shared" si="12"/>
        <v>824</v>
      </c>
      <c r="AG23" s="336">
        <f t="shared" si="13"/>
        <v>598</v>
      </c>
      <c r="AH23" s="336">
        <f t="shared" si="14"/>
        <v>141</v>
      </c>
    </row>
    <row r="24" spans="1:34">
      <c r="A24" s="328" t="s">
        <v>1181</v>
      </c>
      <c r="B24" s="328" t="s">
        <v>481</v>
      </c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207">
        <v>80</v>
      </c>
      <c r="N24" s="41">
        <v>80</v>
      </c>
      <c r="O24" s="240"/>
      <c r="P24" s="207">
        <v>20</v>
      </c>
      <c r="Q24" s="240"/>
      <c r="R24" s="240"/>
      <c r="S24" s="240"/>
      <c r="T24" s="240"/>
      <c r="U24" s="41">
        <v>20</v>
      </c>
      <c r="V24" s="240"/>
      <c r="W24" s="240"/>
      <c r="X24" s="240"/>
      <c r="Y24" s="240"/>
      <c r="Z24" s="41">
        <v>80</v>
      </c>
      <c r="AA24" s="41">
        <v>27</v>
      </c>
      <c r="AB24" s="240"/>
      <c r="AC24" s="240"/>
      <c r="AD24" s="240"/>
      <c r="AE24" s="240"/>
      <c r="AF24" s="336">
        <f t="shared" si="12"/>
        <v>307</v>
      </c>
      <c r="AG24" s="336">
        <f t="shared" si="13"/>
        <v>307</v>
      </c>
      <c r="AH24" s="336">
        <f t="shared" si="14"/>
        <v>0</v>
      </c>
    </row>
    <row r="25" spans="1:34">
      <c r="A25" s="332" t="s">
        <v>1218</v>
      </c>
      <c r="B25" s="332" t="s">
        <v>481</v>
      </c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196"/>
      <c r="P25" s="196"/>
      <c r="Q25" s="196"/>
      <c r="R25" s="196"/>
      <c r="S25" s="196"/>
      <c r="T25" s="207">
        <v>16</v>
      </c>
      <c r="U25" s="196"/>
      <c r="V25" s="196"/>
      <c r="W25" s="196"/>
      <c r="X25" s="41">
        <v>9</v>
      </c>
      <c r="Y25" s="41">
        <v>2</v>
      </c>
      <c r="Z25" s="41">
        <v>80</v>
      </c>
      <c r="AA25" s="41">
        <v>80</v>
      </c>
      <c r="AB25" s="196"/>
      <c r="AC25" s="41">
        <v>19</v>
      </c>
      <c r="AD25" s="41">
        <v>69</v>
      </c>
      <c r="AE25" s="41">
        <v>25</v>
      </c>
      <c r="AF25" s="336">
        <f t="shared" ref="AF25" si="15">SUM(C25:AE25)</f>
        <v>300</v>
      </c>
      <c r="AG25" s="336">
        <f t="shared" ref="AG25" si="16">SUM(E25:J25,M25:P25,S25:U25,X25:AE25)</f>
        <v>300</v>
      </c>
      <c r="AH25" s="336">
        <f t="shared" ref="AH25" si="17">SUM(K25:L25,V25:W25,Q25:R25)</f>
        <v>0</v>
      </c>
    </row>
    <row r="26" spans="1:34">
      <c r="A26" s="332" t="s">
        <v>565</v>
      </c>
      <c r="B26" s="332" t="s">
        <v>481</v>
      </c>
      <c r="C26" s="242"/>
      <c r="D26" s="41">
        <v>67</v>
      </c>
      <c r="E26" s="41">
        <v>75</v>
      </c>
      <c r="F26" s="41">
        <v>71</v>
      </c>
      <c r="G26" s="41">
        <v>22</v>
      </c>
      <c r="H26" s="242"/>
      <c r="I26" s="242"/>
      <c r="J26" s="242"/>
      <c r="K26" s="242"/>
      <c r="L26" s="41">
        <v>80</v>
      </c>
      <c r="M26" s="41">
        <v>80</v>
      </c>
      <c r="N26" s="319"/>
      <c r="O26" s="41">
        <v>47</v>
      </c>
      <c r="P26" s="242"/>
      <c r="Q26" s="41">
        <v>80</v>
      </c>
      <c r="R26" s="41">
        <v>80</v>
      </c>
      <c r="S26" s="41">
        <v>80</v>
      </c>
      <c r="T26" s="41">
        <v>64</v>
      </c>
      <c r="U26" s="242"/>
      <c r="V26" s="242"/>
      <c r="W26" s="242"/>
      <c r="X26" s="242"/>
      <c r="Y26" s="242"/>
      <c r="Z26" s="242"/>
      <c r="AA26" s="41">
        <v>80</v>
      </c>
      <c r="AB26" s="41">
        <v>80</v>
      </c>
      <c r="AC26" s="41">
        <v>80</v>
      </c>
      <c r="AD26" s="41">
        <v>80</v>
      </c>
      <c r="AE26" s="41">
        <v>80</v>
      </c>
      <c r="AF26" s="336">
        <f t="shared" si="12"/>
        <v>1146</v>
      </c>
      <c r="AG26" s="336">
        <f t="shared" si="13"/>
        <v>839</v>
      </c>
      <c r="AH26" s="336">
        <f t="shared" si="14"/>
        <v>240</v>
      </c>
    </row>
    <row r="27" spans="1:34">
      <c r="A27" s="332" t="s">
        <v>588</v>
      </c>
      <c r="B27" s="332" t="s">
        <v>481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41">
        <v>73</v>
      </c>
      <c r="P27" s="41">
        <v>60</v>
      </c>
      <c r="Q27" s="41">
        <v>80</v>
      </c>
      <c r="R27" s="196"/>
      <c r="S27" s="41">
        <v>80</v>
      </c>
      <c r="T27" s="41">
        <v>59</v>
      </c>
      <c r="U27" s="41">
        <v>60</v>
      </c>
      <c r="V27" s="41">
        <v>80</v>
      </c>
      <c r="W27" s="41">
        <v>80</v>
      </c>
      <c r="X27" s="319"/>
      <c r="Y27" s="41">
        <v>80</v>
      </c>
      <c r="Z27" s="319"/>
      <c r="AA27" s="319"/>
      <c r="AB27" s="41">
        <v>80</v>
      </c>
      <c r="AC27" s="41">
        <v>80</v>
      </c>
      <c r="AD27" s="41">
        <v>80</v>
      </c>
      <c r="AE27" s="41">
        <v>80</v>
      </c>
      <c r="AF27" s="336">
        <f t="shared" si="12"/>
        <v>972</v>
      </c>
      <c r="AG27" s="336">
        <f t="shared" si="13"/>
        <v>732</v>
      </c>
      <c r="AH27" s="336">
        <f t="shared" si="14"/>
        <v>240</v>
      </c>
    </row>
    <row r="28" spans="1:34">
      <c r="A28" s="332" t="s">
        <v>805</v>
      </c>
      <c r="B28" s="332" t="s">
        <v>481</v>
      </c>
      <c r="C28" s="382">
        <v>70</v>
      </c>
      <c r="D28" s="114">
        <v>71</v>
      </c>
      <c r="E28" s="242"/>
      <c r="F28" s="242"/>
      <c r="G28" s="114">
        <v>58</v>
      </c>
      <c r="H28" s="114">
        <v>78</v>
      </c>
      <c r="I28" s="114">
        <v>80</v>
      </c>
      <c r="J28" s="212"/>
      <c r="K28" s="242"/>
      <c r="L28" s="242"/>
      <c r="M28" s="242"/>
      <c r="N28" s="242"/>
      <c r="O28" s="41">
        <v>80</v>
      </c>
      <c r="P28" s="41">
        <v>80</v>
      </c>
      <c r="Q28" s="41">
        <v>60</v>
      </c>
      <c r="R28" s="41">
        <v>80</v>
      </c>
      <c r="S28" s="242"/>
      <c r="T28" s="242"/>
      <c r="U28" s="41">
        <v>80</v>
      </c>
      <c r="V28" s="41">
        <v>80</v>
      </c>
      <c r="W28" s="41">
        <v>20</v>
      </c>
      <c r="X28" s="41">
        <v>80</v>
      </c>
      <c r="Y28" s="41">
        <v>80</v>
      </c>
      <c r="Z28" s="242"/>
      <c r="AA28" s="242"/>
      <c r="AB28" s="242"/>
      <c r="AC28" s="242"/>
      <c r="AD28" s="242"/>
      <c r="AE28" s="242"/>
      <c r="AF28" s="336">
        <f t="shared" si="12"/>
        <v>997</v>
      </c>
      <c r="AG28" s="336">
        <f t="shared" si="13"/>
        <v>616</v>
      </c>
      <c r="AH28" s="336">
        <f t="shared" si="14"/>
        <v>240</v>
      </c>
    </row>
    <row r="29" spans="1:34">
      <c r="A29" s="332" t="s">
        <v>636</v>
      </c>
      <c r="B29" s="332" t="s">
        <v>481</v>
      </c>
      <c r="C29" s="196"/>
      <c r="D29" s="41">
        <v>48</v>
      </c>
      <c r="E29" s="41">
        <v>80</v>
      </c>
      <c r="F29" s="41">
        <v>80</v>
      </c>
      <c r="G29" s="41">
        <v>80</v>
      </c>
      <c r="H29" s="41">
        <v>80</v>
      </c>
      <c r="I29" s="41">
        <v>80</v>
      </c>
      <c r="J29" s="100">
        <v>70</v>
      </c>
      <c r="K29" s="196"/>
      <c r="L29" s="41">
        <v>80</v>
      </c>
      <c r="M29" s="41">
        <v>80</v>
      </c>
      <c r="N29" s="319"/>
      <c r="O29" s="319"/>
      <c r="P29" s="41">
        <v>80</v>
      </c>
      <c r="Q29" s="41">
        <v>20</v>
      </c>
      <c r="R29" s="41">
        <v>64</v>
      </c>
      <c r="S29" s="41">
        <v>40</v>
      </c>
      <c r="T29" s="242"/>
      <c r="U29" s="242"/>
      <c r="V29" s="41">
        <v>15</v>
      </c>
      <c r="W29" s="41">
        <v>80</v>
      </c>
      <c r="X29" s="41">
        <v>80</v>
      </c>
      <c r="Y29" s="242"/>
      <c r="Z29" s="242"/>
      <c r="AA29" s="242"/>
      <c r="AB29" s="242"/>
      <c r="AC29" s="242"/>
      <c r="AD29" s="242"/>
      <c r="AE29" s="41">
        <v>55</v>
      </c>
      <c r="AF29" s="336">
        <f t="shared" si="12"/>
        <v>1112</v>
      </c>
      <c r="AG29" s="336">
        <f t="shared" si="13"/>
        <v>805</v>
      </c>
      <c r="AH29" s="336">
        <f t="shared" si="14"/>
        <v>259</v>
      </c>
    </row>
    <row r="30" spans="1:34">
      <c r="A30" s="328" t="s">
        <v>1237</v>
      </c>
      <c r="B30" s="328" t="s">
        <v>481</v>
      </c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41">
        <v>19</v>
      </c>
      <c r="AA30" s="240"/>
      <c r="AB30" s="240"/>
      <c r="AC30" s="240"/>
      <c r="AD30" s="240"/>
      <c r="AE30" s="240"/>
      <c r="AF30" s="336">
        <f t="shared" ref="AF30" si="18">SUM(C30:AE30)</f>
        <v>19</v>
      </c>
      <c r="AG30" s="336">
        <f t="shared" ref="AG30" si="19">SUM(E30:J30,M30:P30,S30:U30,X30:AE30)</f>
        <v>19</v>
      </c>
      <c r="AH30" s="336">
        <f t="shared" ref="AH30" si="20">SUM(K30:L30,V30:W30,Q30:R30)</f>
        <v>0</v>
      </c>
    </row>
    <row r="31" spans="1:34">
      <c r="A31" s="328" t="s">
        <v>1192</v>
      </c>
      <c r="B31" s="328" t="s">
        <v>481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207">
        <v>17</v>
      </c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336">
        <f t="shared" si="12"/>
        <v>17</v>
      </c>
      <c r="AG31" s="336">
        <f t="shared" si="13"/>
        <v>17</v>
      </c>
      <c r="AH31" s="336">
        <f t="shared" si="14"/>
        <v>0</v>
      </c>
    </row>
    <row r="32" spans="1:34">
      <c r="A32" s="132" t="s">
        <v>1119</v>
      </c>
      <c r="B32" s="332" t="s">
        <v>481</v>
      </c>
      <c r="C32" s="212"/>
      <c r="D32" s="212"/>
      <c r="E32" s="212"/>
      <c r="F32" s="41">
        <v>40</v>
      </c>
      <c r="G32" s="196"/>
      <c r="H32" s="41">
        <v>2</v>
      </c>
      <c r="I32" s="196"/>
      <c r="J32" s="196"/>
      <c r="K32" s="196"/>
      <c r="L32" s="196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36">
        <f t="shared" si="12"/>
        <v>42</v>
      </c>
      <c r="AG32" s="336">
        <f t="shared" si="13"/>
        <v>42</v>
      </c>
      <c r="AH32" s="336">
        <f t="shared" si="14"/>
        <v>0</v>
      </c>
    </row>
    <row r="33" spans="1:34">
      <c r="A33" s="328" t="s">
        <v>1193</v>
      </c>
      <c r="B33" s="328" t="s">
        <v>489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42">
        <v>80</v>
      </c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336">
        <f t="shared" si="12"/>
        <v>80</v>
      </c>
      <c r="AG33" s="336">
        <f t="shared" si="13"/>
        <v>80</v>
      </c>
      <c r="AH33" s="336">
        <f t="shared" si="14"/>
        <v>0</v>
      </c>
    </row>
    <row r="34" spans="1:34">
      <c r="A34" s="332" t="s">
        <v>1002</v>
      </c>
      <c r="B34" s="332" t="s">
        <v>489</v>
      </c>
      <c r="C34" s="41">
        <v>44</v>
      </c>
      <c r="D34" s="41">
        <v>54</v>
      </c>
      <c r="E34" s="41">
        <v>31</v>
      </c>
      <c r="F34" s="41">
        <v>40</v>
      </c>
      <c r="G34" s="41">
        <v>80</v>
      </c>
      <c r="H34" s="41">
        <v>80</v>
      </c>
      <c r="I34" s="41">
        <v>80</v>
      </c>
      <c r="J34" s="41">
        <v>80</v>
      </c>
      <c r="K34" s="41">
        <v>46</v>
      </c>
      <c r="L34" s="41">
        <v>71</v>
      </c>
      <c r="M34" s="196"/>
      <c r="N34" s="319"/>
      <c r="O34" s="41">
        <v>26</v>
      </c>
      <c r="P34" s="242"/>
      <c r="Q34" s="242"/>
      <c r="R34" s="242"/>
      <c r="S34" s="196"/>
      <c r="T34" s="41">
        <v>21</v>
      </c>
      <c r="U34" s="41">
        <v>80</v>
      </c>
      <c r="V34" s="41">
        <v>65</v>
      </c>
      <c r="W34" s="41">
        <v>60</v>
      </c>
      <c r="X34" s="319"/>
      <c r="Y34" s="100">
        <v>70</v>
      </c>
      <c r="Z34" s="319"/>
      <c r="AA34" s="41">
        <v>53</v>
      </c>
      <c r="AB34" s="41">
        <v>77</v>
      </c>
      <c r="AC34" s="41">
        <v>61</v>
      </c>
      <c r="AD34" s="242"/>
      <c r="AE34" s="242"/>
      <c r="AF34" s="336">
        <f t="shared" si="12"/>
        <v>1119</v>
      </c>
      <c r="AG34" s="336">
        <f t="shared" si="13"/>
        <v>779</v>
      </c>
      <c r="AH34" s="336">
        <f t="shared" si="14"/>
        <v>242</v>
      </c>
    </row>
    <row r="35" spans="1:34">
      <c r="A35" s="332" t="s">
        <v>459</v>
      </c>
      <c r="B35" s="331" t="s">
        <v>97</v>
      </c>
      <c r="C35" s="41">
        <v>50</v>
      </c>
      <c r="D35" s="41">
        <v>19</v>
      </c>
      <c r="E35" s="323"/>
      <c r="F35" s="41">
        <v>21</v>
      </c>
      <c r="G35" s="41">
        <v>13</v>
      </c>
      <c r="H35" s="41">
        <v>22</v>
      </c>
      <c r="I35" s="41">
        <v>62</v>
      </c>
      <c r="J35" s="196"/>
      <c r="K35" s="42">
        <v>80</v>
      </c>
      <c r="L35" s="41">
        <v>11</v>
      </c>
      <c r="M35" s="41">
        <v>80</v>
      </c>
      <c r="N35" s="319"/>
      <c r="O35" s="319"/>
      <c r="P35" s="41">
        <v>49</v>
      </c>
      <c r="Q35" s="41">
        <v>52</v>
      </c>
      <c r="R35" s="41">
        <v>16</v>
      </c>
      <c r="S35" s="41">
        <v>51</v>
      </c>
      <c r="T35" s="41">
        <v>4</v>
      </c>
      <c r="U35" s="41">
        <v>40</v>
      </c>
      <c r="V35" s="41">
        <v>59</v>
      </c>
      <c r="W35" s="41">
        <v>15</v>
      </c>
      <c r="X35" s="319"/>
      <c r="Y35" s="319"/>
      <c r="Z35" s="319"/>
      <c r="AA35" s="41">
        <v>25</v>
      </c>
      <c r="AB35" s="41">
        <v>64</v>
      </c>
      <c r="AC35" s="41">
        <v>14</v>
      </c>
      <c r="AD35" s="41">
        <v>50</v>
      </c>
      <c r="AE35" s="41">
        <v>25</v>
      </c>
      <c r="AF35" s="336">
        <f t="shared" si="12"/>
        <v>822</v>
      </c>
      <c r="AG35" s="336">
        <f t="shared" si="13"/>
        <v>520</v>
      </c>
      <c r="AH35" s="336">
        <f t="shared" si="14"/>
        <v>233</v>
      </c>
    </row>
    <row r="36" spans="1:34">
      <c r="A36" s="332" t="s">
        <v>1004</v>
      </c>
      <c r="B36" s="332" t="s">
        <v>97</v>
      </c>
      <c r="C36" s="41">
        <v>30</v>
      </c>
      <c r="D36" s="196"/>
      <c r="E36" s="196"/>
      <c r="F36" s="196"/>
      <c r="G36" s="212"/>
      <c r="H36" s="196"/>
      <c r="I36" s="196"/>
      <c r="J36" s="41">
        <v>19</v>
      </c>
      <c r="K36" s="323"/>
      <c r="L36" s="196"/>
      <c r="M36" s="323"/>
      <c r="N36" s="41">
        <v>80</v>
      </c>
      <c r="O36" s="41">
        <v>32</v>
      </c>
      <c r="P36" s="242"/>
      <c r="Q36" s="196"/>
      <c r="R36" s="196"/>
      <c r="S36" s="196"/>
      <c r="T36" s="196"/>
      <c r="U36" s="196"/>
      <c r="V36" s="196"/>
      <c r="W36" s="196"/>
      <c r="X36" s="41">
        <v>6</v>
      </c>
      <c r="Y36" s="323"/>
      <c r="Z36" s="41">
        <v>11</v>
      </c>
      <c r="AA36" s="196"/>
      <c r="AB36" s="196"/>
      <c r="AC36" s="196"/>
      <c r="AD36" s="196"/>
      <c r="AE36" s="196"/>
      <c r="AF36" s="336">
        <f t="shared" si="12"/>
        <v>178</v>
      </c>
      <c r="AG36" s="336">
        <f t="shared" si="13"/>
        <v>148</v>
      </c>
      <c r="AH36" s="336">
        <f t="shared" si="14"/>
        <v>0</v>
      </c>
    </row>
    <row r="37" spans="1:34">
      <c r="A37" s="332" t="s">
        <v>1201</v>
      </c>
      <c r="B37" s="332" t="s">
        <v>97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41">
        <v>48</v>
      </c>
      <c r="P37" s="41">
        <v>31</v>
      </c>
      <c r="Q37" s="41">
        <v>28</v>
      </c>
      <c r="R37" s="41">
        <v>64</v>
      </c>
      <c r="S37" s="41">
        <v>29</v>
      </c>
      <c r="T37" s="41">
        <v>80</v>
      </c>
      <c r="U37" s="41">
        <v>40</v>
      </c>
      <c r="V37" s="41">
        <v>21</v>
      </c>
      <c r="W37" s="41">
        <v>65</v>
      </c>
      <c r="X37" s="41">
        <v>74</v>
      </c>
      <c r="Y37" s="41">
        <v>80</v>
      </c>
      <c r="Z37" s="41">
        <v>69</v>
      </c>
      <c r="AA37" s="41">
        <v>55</v>
      </c>
      <c r="AB37" s="242"/>
      <c r="AC37" s="41">
        <v>66</v>
      </c>
      <c r="AD37" s="41">
        <v>30</v>
      </c>
      <c r="AE37" s="41">
        <v>80</v>
      </c>
      <c r="AF37" s="336">
        <f t="shared" ref="AF37" si="21">SUM(C37:AE37)</f>
        <v>860</v>
      </c>
      <c r="AG37" s="336">
        <f t="shared" ref="AG37" si="22">SUM(E37:J37,M37:P37,S37:U37,X37:AE37)</f>
        <v>682</v>
      </c>
      <c r="AH37" s="336">
        <f t="shared" ref="AH37" si="23">SUM(K37:L37,V37:W37,Q37:R37)</f>
        <v>178</v>
      </c>
    </row>
    <row r="38" spans="1:34">
      <c r="A38" s="332" t="s">
        <v>531</v>
      </c>
      <c r="B38" s="332" t="s">
        <v>97</v>
      </c>
      <c r="C38" s="196"/>
      <c r="D38" s="41">
        <v>61</v>
      </c>
      <c r="E38" s="41">
        <v>80</v>
      </c>
      <c r="F38" s="41">
        <v>59</v>
      </c>
      <c r="G38" s="41">
        <v>67</v>
      </c>
      <c r="H38" s="41">
        <v>58</v>
      </c>
      <c r="I38" s="41">
        <v>18</v>
      </c>
      <c r="J38" s="41">
        <v>61</v>
      </c>
      <c r="K38" s="196"/>
      <c r="L38" s="41">
        <v>69</v>
      </c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41">
        <v>16</v>
      </c>
      <c r="AC38" s="242"/>
      <c r="AD38" s="242"/>
      <c r="AE38" s="242"/>
      <c r="AF38" s="336">
        <f t="shared" si="12"/>
        <v>489</v>
      </c>
      <c r="AG38" s="336">
        <f t="shared" si="13"/>
        <v>359</v>
      </c>
      <c r="AH38" s="336">
        <f t="shared" si="14"/>
        <v>69</v>
      </c>
    </row>
    <row r="39" spans="1:34">
      <c r="A39" s="332" t="s">
        <v>641</v>
      </c>
      <c r="B39" s="332" t="s">
        <v>103</v>
      </c>
      <c r="C39" s="41">
        <v>20</v>
      </c>
      <c r="D39" s="196"/>
      <c r="E39" s="196"/>
      <c r="F39" s="196"/>
      <c r="G39" s="196"/>
      <c r="H39" s="196"/>
      <c r="I39" s="196"/>
      <c r="J39" s="41">
        <v>12</v>
      </c>
      <c r="K39" s="196"/>
      <c r="L39" s="196"/>
      <c r="M39" s="196"/>
      <c r="N39" s="41">
        <v>22</v>
      </c>
      <c r="O39" s="196"/>
      <c r="P39" s="41">
        <v>10</v>
      </c>
      <c r="Q39" s="196"/>
      <c r="R39" s="196"/>
      <c r="S39" s="196"/>
      <c r="T39" s="196"/>
      <c r="U39" s="196"/>
      <c r="V39" s="196"/>
      <c r="W39" s="196"/>
      <c r="X39" s="41">
        <v>6</v>
      </c>
      <c r="Y39" s="196"/>
      <c r="Z39" s="41">
        <v>16</v>
      </c>
      <c r="AA39" s="196"/>
      <c r="AB39" s="196"/>
      <c r="AC39" s="196"/>
      <c r="AD39" s="41">
        <v>80</v>
      </c>
      <c r="AE39" s="41">
        <v>55</v>
      </c>
      <c r="AF39" s="336">
        <f t="shared" si="12"/>
        <v>221</v>
      </c>
      <c r="AG39" s="336">
        <f t="shared" si="13"/>
        <v>201</v>
      </c>
      <c r="AH39" s="336">
        <f t="shared" si="14"/>
        <v>0</v>
      </c>
    </row>
    <row r="40" spans="1:34">
      <c r="A40" s="332" t="s">
        <v>1120</v>
      </c>
      <c r="B40" s="331" t="s">
        <v>103</v>
      </c>
      <c r="C40" s="41">
        <v>60</v>
      </c>
      <c r="D40" s="41">
        <v>19</v>
      </c>
      <c r="E40" s="323"/>
      <c r="F40" s="41">
        <v>21</v>
      </c>
      <c r="G40" s="41">
        <v>40</v>
      </c>
      <c r="H40" s="41">
        <v>80</v>
      </c>
      <c r="I40" s="41">
        <v>29</v>
      </c>
      <c r="J40" s="41">
        <v>80</v>
      </c>
      <c r="K40" s="41">
        <v>80</v>
      </c>
      <c r="L40" s="41">
        <v>80</v>
      </c>
      <c r="M40" s="41">
        <v>80</v>
      </c>
      <c r="N40" s="41">
        <v>58</v>
      </c>
      <c r="O40" s="41">
        <v>80</v>
      </c>
      <c r="P40" s="41">
        <v>70</v>
      </c>
      <c r="Q40" s="41">
        <v>1</v>
      </c>
      <c r="R40" s="41">
        <v>22</v>
      </c>
      <c r="S40" s="41">
        <v>26</v>
      </c>
      <c r="T40" s="41">
        <v>12</v>
      </c>
      <c r="U40" s="41">
        <v>20</v>
      </c>
      <c r="V40" s="41">
        <v>80</v>
      </c>
      <c r="W40" s="323"/>
      <c r="X40" s="41">
        <v>80</v>
      </c>
      <c r="Y40" s="41">
        <v>80</v>
      </c>
      <c r="Z40" s="41">
        <v>64</v>
      </c>
      <c r="AA40" s="41">
        <v>80</v>
      </c>
      <c r="AB40" s="41">
        <v>32</v>
      </c>
      <c r="AC40" s="41">
        <v>80</v>
      </c>
      <c r="AD40" s="242"/>
      <c r="AE40" s="242"/>
      <c r="AF40" s="336">
        <f t="shared" si="12"/>
        <v>1354</v>
      </c>
      <c r="AG40" s="336">
        <f t="shared" si="13"/>
        <v>1012</v>
      </c>
      <c r="AH40" s="336">
        <f t="shared" si="14"/>
        <v>263</v>
      </c>
    </row>
    <row r="41" spans="1:34">
      <c r="A41" s="332" t="s">
        <v>638</v>
      </c>
      <c r="B41" s="331" t="s">
        <v>103</v>
      </c>
      <c r="C41" s="196"/>
      <c r="D41" s="41">
        <v>61</v>
      </c>
      <c r="E41" s="41">
        <v>80</v>
      </c>
      <c r="F41" s="41">
        <v>59</v>
      </c>
      <c r="G41" s="41">
        <v>80</v>
      </c>
      <c r="H41" s="41">
        <v>80</v>
      </c>
      <c r="I41" s="41">
        <v>80</v>
      </c>
      <c r="J41" s="196"/>
      <c r="K41" s="41">
        <v>21</v>
      </c>
      <c r="L41" s="41">
        <v>80</v>
      </c>
      <c r="M41" s="41">
        <v>80</v>
      </c>
      <c r="N41" s="319"/>
      <c r="O41" s="41">
        <v>48</v>
      </c>
      <c r="P41" s="242"/>
      <c r="Q41" s="41">
        <v>80</v>
      </c>
      <c r="R41" s="41">
        <v>80</v>
      </c>
      <c r="S41" s="41">
        <v>80</v>
      </c>
      <c r="T41" s="41">
        <v>80</v>
      </c>
      <c r="U41" s="41">
        <v>80</v>
      </c>
      <c r="V41" s="41">
        <v>18</v>
      </c>
      <c r="W41" s="41">
        <v>80</v>
      </c>
      <c r="X41" s="41">
        <v>74</v>
      </c>
      <c r="Y41" s="41">
        <v>80</v>
      </c>
      <c r="Z41" s="41">
        <v>80</v>
      </c>
      <c r="AA41" s="320">
        <v>56</v>
      </c>
      <c r="AB41" s="41">
        <v>48</v>
      </c>
      <c r="AC41" s="242"/>
      <c r="AD41" s="242"/>
      <c r="AE41" s="242"/>
      <c r="AF41" s="336">
        <f t="shared" si="12"/>
        <v>1505</v>
      </c>
      <c r="AG41" s="336">
        <f t="shared" si="13"/>
        <v>1085</v>
      </c>
      <c r="AH41" s="336">
        <f t="shared" si="14"/>
        <v>359</v>
      </c>
    </row>
    <row r="42" spans="1:34">
      <c r="A42" s="332" t="s">
        <v>645</v>
      </c>
      <c r="B42" s="332" t="s">
        <v>98</v>
      </c>
      <c r="C42" s="323"/>
      <c r="D42" s="41">
        <v>80</v>
      </c>
      <c r="E42" s="41">
        <v>80</v>
      </c>
      <c r="F42" s="41">
        <v>80</v>
      </c>
      <c r="G42" s="41">
        <v>80</v>
      </c>
      <c r="H42" s="41">
        <v>72</v>
      </c>
      <c r="I42" s="41">
        <v>80</v>
      </c>
      <c r="J42" s="196"/>
      <c r="K42" s="41">
        <v>59</v>
      </c>
      <c r="L42" s="41">
        <v>80</v>
      </c>
      <c r="M42" s="41">
        <v>80</v>
      </c>
      <c r="N42" s="319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41">
        <v>28</v>
      </c>
      <c r="AC42" s="41">
        <v>80</v>
      </c>
      <c r="AD42" s="41">
        <v>14</v>
      </c>
      <c r="AE42" s="41">
        <v>80</v>
      </c>
      <c r="AF42" s="336">
        <f t="shared" si="12"/>
        <v>893</v>
      </c>
      <c r="AG42" s="336">
        <f t="shared" si="13"/>
        <v>674</v>
      </c>
      <c r="AH42" s="336">
        <f t="shared" si="14"/>
        <v>139</v>
      </c>
    </row>
    <row r="43" spans="1:34">
      <c r="A43" s="332" t="s">
        <v>478</v>
      </c>
      <c r="B43" s="332" t="s">
        <v>98</v>
      </c>
      <c r="C43" s="196"/>
      <c r="D43" s="41">
        <v>61</v>
      </c>
      <c r="E43" s="41">
        <v>80</v>
      </c>
      <c r="F43" s="41">
        <v>80</v>
      </c>
      <c r="G43" s="41">
        <v>80</v>
      </c>
      <c r="H43" s="41">
        <v>58</v>
      </c>
      <c r="I43" s="323"/>
      <c r="J43" s="41">
        <v>80</v>
      </c>
      <c r="K43" s="41">
        <v>80</v>
      </c>
      <c r="L43" s="41">
        <v>80</v>
      </c>
      <c r="M43" s="41">
        <v>74</v>
      </c>
      <c r="N43" s="319"/>
      <c r="O43" s="41">
        <v>80</v>
      </c>
      <c r="P43" s="41">
        <v>80</v>
      </c>
      <c r="Q43" s="41">
        <v>79</v>
      </c>
      <c r="R43" s="196"/>
      <c r="S43" s="41">
        <v>80</v>
      </c>
      <c r="T43" s="41">
        <v>80</v>
      </c>
      <c r="U43" s="41">
        <v>80</v>
      </c>
      <c r="V43" s="196"/>
      <c r="W43" s="242"/>
      <c r="X43" s="242"/>
      <c r="Y43" s="41">
        <v>68</v>
      </c>
      <c r="Z43" s="41">
        <v>80</v>
      </c>
      <c r="AA43" s="41">
        <v>80</v>
      </c>
      <c r="AB43" s="41">
        <v>80</v>
      </c>
      <c r="AC43" s="41">
        <v>80</v>
      </c>
      <c r="AD43" s="41">
        <v>80</v>
      </c>
      <c r="AE43" s="41">
        <v>80</v>
      </c>
      <c r="AF43" s="336">
        <f t="shared" si="12"/>
        <v>1700</v>
      </c>
      <c r="AG43" s="336">
        <f t="shared" si="13"/>
        <v>1400</v>
      </c>
      <c r="AH43" s="336">
        <f t="shared" si="14"/>
        <v>239</v>
      </c>
    </row>
    <row r="44" spans="1:34">
      <c r="A44" s="332" t="s">
        <v>626</v>
      </c>
      <c r="B44" s="332" t="s">
        <v>98</v>
      </c>
      <c r="C44" s="41">
        <v>71</v>
      </c>
      <c r="D44" s="41">
        <v>19</v>
      </c>
      <c r="E44" s="196"/>
      <c r="F44" s="41">
        <v>21</v>
      </c>
      <c r="G44" s="41">
        <v>51</v>
      </c>
      <c r="H44" s="41">
        <v>22</v>
      </c>
      <c r="I44" s="41">
        <v>80</v>
      </c>
      <c r="J44" s="41">
        <v>80</v>
      </c>
      <c r="K44" s="41">
        <v>40</v>
      </c>
      <c r="L44" s="41">
        <v>20</v>
      </c>
      <c r="M44" s="41">
        <v>6</v>
      </c>
      <c r="N44" s="41">
        <v>54</v>
      </c>
      <c r="O44" s="41">
        <v>80</v>
      </c>
      <c r="P44" s="100">
        <v>79</v>
      </c>
      <c r="Q44" s="41">
        <v>28</v>
      </c>
      <c r="R44" s="41">
        <v>80</v>
      </c>
      <c r="S44" s="323"/>
      <c r="T44" s="196"/>
      <c r="U44" s="41">
        <v>27</v>
      </c>
      <c r="V44" s="41">
        <v>80</v>
      </c>
      <c r="W44" s="41">
        <v>20</v>
      </c>
      <c r="X44" s="41">
        <v>80</v>
      </c>
      <c r="Y44" s="41">
        <v>80</v>
      </c>
      <c r="Z44" s="196"/>
      <c r="AA44" s="41">
        <v>27</v>
      </c>
      <c r="AB44" s="41">
        <v>80</v>
      </c>
      <c r="AC44" s="41">
        <v>80</v>
      </c>
      <c r="AD44" s="196"/>
      <c r="AE44" s="41">
        <v>66</v>
      </c>
      <c r="AF44" s="336">
        <f t="shared" si="12"/>
        <v>1271</v>
      </c>
      <c r="AG44" s="336">
        <f t="shared" si="13"/>
        <v>913</v>
      </c>
      <c r="AH44" s="336">
        <f t="shared" si="14"/>
        <v>268</v>
      </c>
    </row>
    <row r="45" spans="1:34">
      <c r="A45" s="332" t="s">
        <v>644</v>
      </c>
      <c r="B45" s="332" t="s">
        <v>643</v>
      </c>
      <c r="C45" s="212"/>
      <c r="D45" s="113">
        <v>61</v>
      </c>
      <c r="E45" s="113">
        <v>80</v>
      </c>
      <c r="F45" s="212"/>
      <c r="G45" s="113">
        <v>29</v>
      </c>
      <c r="H45" s="113">
        <v>80</v>
      </c>
      <c r="I45" s="113">
        <v>80</v>
      </c>
      <c r="J45" s="196"/>
      <c r="K45" s="113">
        <v>80</v>
      </c>
      <c r="L45" s="113">
        <v>60</v>
      </c>
      <c r="M45" s="113">
        <v>80</v>
      </c>
      <c r="N45" s="319"/>
      <c r="O45" s="319"/>
      <c r="P45" s="196"/>
      <c r="Q45" s="41">
        <v>52</v>
      </c>
      <c r="R45" s="41">
        <v>24</v>
      </c>
      <c r="S45" s="41">
        <v>80</v>
      </c>
      <c r="T45" s="41">
        <v>80</v>
      </c>
      <c r="U45" s="196"/>
      <c r="V45" s="196"/>
      <c r="W45" s="41">
        <v>60</v>
      </c>
      <c r="X45" s="319"/>
      <c r="Y45" s="319"/>
      <c r="Z45" s="319"/>
      <c r="AA45" s="41">
        <v>53</v>
      </c>
      <c r="AB45" s="242"/>
      <c r="AC45" s="242"/>
      <c r="AD45" s="242"/>
      <c r="AE45" s="242"/>
      <c r="AF45" s="336">
        <f t="shared" si="12"/>
        <v>899</v>
      </c>
      <c r="AG45" s="336">
        <f t="shared" si="13"/>
        <v>562</v>
      </c>
      <c r="AH45" s="336">
        <f t="shared" si="14"/>
        <v>276</v>
      </c>
    </row>
    <row r="46" spans="1:34">
      <c r="A46" s="332" t="s">
        <v>1121</v>
      </c>
      <c r="B46" s="332" t="s">
        <v>98</v>
      </c>
      <c r="C46" s="41">
        <v>50</v>
      </c>
      <c r="D46" s="41">
        <v>19</v>
      </c>
      <c r="E46" s="250"/>
      <c r="F46" s="41">
        <v>59</v>
      </c>
      <c r="G46" s="250"/>
      <c r="H46" s="250"/>
      <c r="I46" s="250"/>
      <c r="J46" s="242"/>
      <c r="K46" s="242"/>
      <c r="L46" s="250"/>
      <c r="M46" s="250"/>
      <c r="N46" s="41">
        <v>80</v>
      </c>
      <c r="O46" s="242"/>
      <c r="P46" s="242"/>
      <c r="Q46" s="196"/>
      <c r="R46" s="41">
        <v>56</v>
      </c>
      <c r="S46" s="196"/>
      <c r="T46" s="196"/>
      <c r="U46" s="41">
        <v>53</v>
      </c>
      <c r="V46" s="41">
        <v>40</v>
      </c>
      <c r="W46" s="196"/>
      <c r="X46" s="196"/>
      <c r="Y46" s="323"/>
      <c r="Z46" s="41">
        <v>68</v>
      </c>
      <c r="AA46" s="196"/>
      <c r="AB46" s="196"/>
      <c r="AC46" s="323"/>
      <c r="AD46" s="41">
        <v>66</v>
      </c>
      <c r="AE46" s="41">
        <v>14</v>
      </c>
      <c r="AF46" s="336">
        <f t="shared" si="12"/>
        <v>505</v>
      </c>
      <c r="AG46" s="336">
        <f t="shared" si="13"/>
        <v>340</v>
      </c>
      <c r="AH46" s="336">
        <f t="shared" si="14"/>
        <v>96</v>
      </c>
    </row>
    <row r="47" spans="1:34">
      <c r="A47" s="332" t="s">
        <v>1190</v>
      </c>
      <c r="B47" s="332" t="s">
        <v>98</v>
      </c>
      <c r="C47" s="387"/>
      <c r="D47" s="387"/>
      <c r="E47" s="387"/>
      <c r="F47" s="387"/>
      <c r="G47" s="387"/>
      <c r="H47" s="387"/>
      <c r="I47" s="387"/>
      <c r="J47" s="387"/>
      <c r="K47" s="387"/>
      <c r="L47" s="387"/>
      <c r="M47" s="387"/>
      <c r="N47" s="41">
        <v>26</v>
      </c>
      <c r="O47" s="41">
        <v>80</v>
      </c>
      <c r="P47" s="41">
        <v>80</v>
      </c>
      <c r="Q47" s="41">
        <v>80</v>
      </c>
      <c r="R47" s="41">
        <v>80</v>
      </c>
      <c r="S47" s="41">
        <v>80</v>
      </c>
      <c r="T47" s="41">
        <v>76</v>
      </c>
      <c r="U47" s="41">
        <v>80</v>
      </c>
      <c r="V47" s="41">
        <v>40</v>
      </c>
      <c r="W47" s="41">
        <v>80</v>
      </c>
      <c r="X47" s="41">
        <v>74</v>
      </c>
      <c r="Y47" s="41">
        <v>80</v>
      </c>
      <c r="Z47" s="41">
        <v>80</v>
      </c>
      <c r="AA47" s="41">
        <v>80</v>
      </c>
      <c r="AB47" s="41">
        <v>80</v>
      </c>
      <c r="AC47" s="41">
        <v>80</v>
      </c>
      <c r="AD47" s="41">
        <v>15</v>
      </c>
      <c r="AE47" s="41">
        <v>80</v>
      </c>
      <c r="AF47" s="336">
        <f t="shared" si="12"/>
        <v>1271</v>
      </c>
      <c r="AG47" s="336">
        <f t="shared" si="13"/>
        <v>991</v>
      </c>
      <c r="AH47" s="336">
        <f t="shared" si="14"/>
        <v>280</v>
      </c>
    </row>
    <row r="48" spans="1:34">
      <c r="A48" s="332" t="s">
        <v>1122</v>
      </c>
      <c r="B48" s="332" t="s">
        <v>106</v>
      </c>
      <c r="C48" s="212"/>
      <c r="D48" s="212"/>
      <c r="E48" s="212"/>
      <c r="F48" s="212"/>
      <c r="G48" s="212"/>
      <c r="H48" s="212"/>
      <c r="I48" s="196"/>
      <c r="J48" s="41">
        <v>80</v>
      </c>
      <c r="K48" s="242"/>
      <c r="L48" s="41">
        <v>26</v>
      </c>
      <c r="M48" s="323"/>
      <c r="N48" s="41">
        <v>80</v>
      </c>
      <c r="O48" s="41">
        <v>80</v>
      </c>
      <c r="P48" s="41">
        <v>74</v>
      </c>
      <c r="Q48" s="41">
        <v>80</v>
      </c>
      <c r="R48" s="41">
        <v>80</v>
      </c>
      <c r="S48" s="41">
        <v>80</v>
      </c>
      <c r="T48" s="41">
        <v>80</v>
      </c>
      <c r="U48" s="41">
        <v>80</v>
      </c>
      <c r="V48" s="41">
        <v>80</v>
      </c>
      <c r="W48" s="41">
        <v>80</v>
      </c>
      <c r="X48" s="41">
        <v>80</v>
      </c>
      <c r="Y48" s="41">
        <v>12</v>
      </c>
      <c r="Z48" s="41">
        <v>80</v>
      </c>
      <c r="AA48" s="323"/>
      <c r="AB48" s="196"/>
      <c r="AC48" s="196"/>
      <c r="AD48" s="41">
        <v>80</v>
      </c>
      <c r="AE48" s="196"/>
      <c r="AF48" s="336">
        <f t="shared" si="12"/>
        <v>1152</v>
      </c>
      <c r="AG48" s="336">
        <f t="shared" si="13"/>
        <v>806</v>
      </c>
      <c r="AH48" s="336">
        <f t="shared" si="14"/>
        <v>346</v>
      </c>
    </row>
    <row r="49" spans="1:34">
      <c r="A49" s="328" t="s">
        <v>854</v>
      </c>
      <c r="B49" s="328" t="s">
        <v>106</v>
      </c>
      <c r="C49" s="41">
        <v>80</v>
      </c>
      <c r="D49" s="328"/>
      <c r="E49" s="328"/>
      <c r="F49" s="328"/>
      <c r="G49" s="240"/>
      <c r="H49" s="240"/>
      <c r="I49" s="240"/>
      <c r="J49" s="240"/>
      <c r="K49" s="240"/>
      <c r="L49" s="240"/>
      <c r="M49" s="240"/>
      <c r="N49" s="41">
        <v>73</v>
      </c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336">
        <f t="shared" si="12"/>
        <v>153</v>
      </c>
      <c r="AG49" s="336">
        <f t="shared" si="13"/>
        <v>73</v>
      </c>
      <c r="AH49" s="336">
        <f t="shared" si="14"/>
        <v>0</v>
      </c>
    </row>
    <row r="50" spans="1:34">
      <c r="A50" s="332" t="s">
        <v>646</v>
      </c>
      <c r="B50" s="332" t="s">
        <v>106</v>
      </c>
      <c r="C50" s="212"/>
      <c r="D50" s="212"/>
      <c r="E50" s="212"/>
      <c r="F50" s="212"/>
      <c r="G50" s="196"/>
      <c r="H50" s="41">
        <v>8</v>
      </c>
      <c r="I50" s="41">
        <v>51</v>
      </c>
      <c r="J50" s="41">
        <v>68</v>
      </c>
      <c r="K50" s="41">
        <v>80</v>
      </c>
      <c r="L50" s="41">
        <v>54</v>
      </c>
      <c r="M50" s="41">
        <v>80</v>
      </c>
      <c r="N50" s="41">
        <v>80</v>
      </c>
      <c r="O50" s="41">
        <v>32</v>
      </c>
      <c r="P50" s="242"/>
      <c r="Q50" s="242"/>
      <c r="R50" s="242"/>
      <c r="S50" s="242"/>
      <c r="T50" s="196"/>
      <c r="U50" s="196"/>
      <c r="V50" s="41">
        <v>62</v>
      </c>
      <c r="W50" s="41">
        <v>80</v>
      </c>
      <c r="X50" s="41">
        <v>80</v>
      </c>
      <c r="Y50" s="41">
        <v>80</v>
      </c>
      <c r="Z50" s="196"/>
      <c r="AA50" s="41">
        <v>80</v>
      </c>
      <c r="AB50" s="41">
        <v>80</v>
      </c>
      <c r="AC50" s="323"/>
      <c r="AD50" s="41">
        <v>80</v>
      </c>
      <c r="AE50" s="41">
        <v>14</v>
      </c>
      <c r="AF50" s="336">
        <f t="shared" si="12"/>
        <v>1009</v>
      </c>
      <c r="AG50" s="336">
        <f t="shared" si="13"/>
        <v>733</v>
      </c>
      <c r="AH50" s="336">
        <f t="shared" si="14"/>
        <v>276</v>
      </c>
    </row>
    <row r="51" spans="1:34">
      <c r="A51" s="328" t="s">
        <v>1123</v>
      </c>
      <c r="B51" s="328" t="s">
        <v>106</v>
      </c>
      <c r="C51" s="41">
        <v>40</v>
      </c>
      <c r="D51" s="41">
        <v>19</v>
      </c>
      <c r="E51" s="328"/>
      <c r="F51" s="328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336">
        <f t="shared" si="12"/>
        <v>59</v>
      </c>
      <c r="AG51" s="336">
        <f t="shared" si="13"/>
        <v>0</v>
      </c>
      <c r="AH51" s="336">
        <f t="shared" si="14"/>
        <v>0</v>
      </c>
    </row>
    <row r="52" spans="1:34">
      <c r="A52" s="332" t="s">
        <v>467</v>
      </c>
      <c r="B52" s="332" t="s">
        <v>106</v>
      </c>
      <c r="C52" s="41">
        <v>80</v>
      </c>
      <c r="D52" s="41">
        <v>25</v>
      </c>
      <c r="E52" s="41">
        <v>80</v>
      </c>
      <c r="F52" s="41">
        <v>70</v>
      </c>
      <c r="G52" s="41">
        <v>40</v>
      </c>
      <c r="H52" s="196"/>
      <c r="I52" s="196"/>
      <c r="J52" s="41">
        <v>40</v>
      </c>
      <c r="K52" s="100">
        <v>30</v>
      </c>
      <c r="L52" s="196"/>
      <c r="M52" s="196"/>
      <c r="N52" s="41">
        <v>7</v>
      </c>
      <c r="O52" s="323"/>
      <c r="P52" s="196"/>
      <c r="Q52" s="196"/>
      <c r="R52" s="196"/>
      <c r="S52" s="196"/>
      <c r="T52" s="196"/>
      <c r="U52" s="196"/>
      <c r="V52" s="196"/>
      <c r="W52" s="196"/>
      <c r="X52" s="41">
        <v>6</v>
      </c>
      <c r="Y52" s="196"/>
      <c r="Z52" s="41">
        <v>12</v>
      </c>
      <c r="AA52" s="196"/>
      <c r="AB52" s="196"/>
      <c r="AC52" s="196"/>
      <c r="AD52" s="196"/>
      <c r="AE52" s="196"/>
      <c r="AF52" s="336">
        <f t="shared" si="12"/>
        <v>390</v>
      </c>
      <c r="AG52" s="336">
        <f t="shared" si="13"/>
        <v>255</v>
      </c>
      <c r="AH52" s="336">
        <f t="shared" si="14"/>
        <v>30</v>
      </c>
    </row>
    <row r="53" spans="1:34">
      <c r="A53" s="332" t="s">
        <v>995</v>
      </c>
      <c r="B53" s="332" t="s">
        <v>313</v>
      </c>
      <c r="C53" s="196"/>
      <c r="D53" s="41">
        <v>61</v>
      </c>
      <c r="E53" s="41">
        <v>18</v>
      </c>
      <c r="F53" s="212"/>
      <c r="G53" s="212"/>
      <c r="H53" s="212"/>
      <c r="I53" s="212"/>
      <c r="J53" s="21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336">
        <f t="shared" si="12"/>
        <v>79</v>
      </c>
      <c r="AG53" s="336">
        <f t="shared" si="13"/>
        <v>18</v>
      </c>
      <c r="AH53" s="336">
        <f t="shared" si="14"/>
        <v>0</v>
      </c>
    </row>
    <row r="54" spans="1:34">
      <c r="A54" s="332" t="s">
        <v>476</v>
      </c>
      <c r="B54" s="332" t="s">
        <v>313</v>
      </c>
      <c r="C54" s="41">
        <v>79</v>
      </c>
      <c r="D54" s="41">
        <v>55</v>
      </c>
      <c r="E54" s="41">
        <v>62</v>
      </c>
      <c r="F54" s="41">
        <v>80</v>
      </c>
      <c r="G54" s="41">
        <v>80</v>
      </c>
      <c r="H54" s="41">
        <v>80</v>
      </c>
      <c r="I54" s="41">
        <v>80</v>
      </c>
      <c r="J54" s="41">
        <v>40</v>
      </c>
      <c r="K54" s="242"/>
      <c r="L54" s="242"/>
      <c r="M54" s="242"/>
      <c r="N54" s="242"/>
      <c r="O54" s="319"/>
      <c r="P54" s="41">
        <v>80</v>
      </c>
      <c r="Q54" s="41">
        <v>80</v>
      </c>
      <c r="R54" s="41">
        <v>58</v>
      </c>
      <c r="S54" s="41">
        <v>54</v>
      </c>
      <c r="T54" s="41">
        <v>68</v>
      </c>
      <c r="U54" s="41">
        <v>60</v>
      </c>
      <c r="V54" s="41">
        <v>80</v>
      </c>
      <c r="W54" s="41">
        <v>80</v>
      </c>
      <c r="X54" s="319"/>
      <c r="Y54" s="319"/>
      <c r="Z54" s="319"/>
      <c r="AA54" s="319"/>
      <c r="AB54" s="41">
        <v>52</v>
      </c>
      <c r="AC54" s="41">
        <v>80</v>
      </c>
      <c r="AD54" s="41">
        <v>65</v>
      </c>
      <c r="AE54" s="41">
        <v>66</v>
      </c>
      <c r="AF54" s="336">
        <f t="shared" si="12"/>
        <v>1379</v>
      </c>
      <c r="AG54" s="336">
        <f t="shared" si="13"/>
        <v>947</v>
      </c>
      <c r="AH54" s="336">
        <f t="shared" si="14"/>
        <v>298</v>
      </c>
    </row>
    <row r="55" spans="1:34">
      <c r="A55" s="315"/>
      <c r="B55" s="315"/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81"/>
      <c r="AG55" s="281"/>
      <c r="AH55" s="281"/>
    </row>
    <row r="56" spans="1:34">
      <c r="A56" s="316" t="s">
        <v>124</v>
      </c>
      <c r="B56" s="315"/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81"/>
      <c r="AG56" s="281"/>
      <c r="AH56" s="281"/>
    </row>
    <row r="57" spans="1:34">
      <c r="A57" s="319" t="s">
        <v>812</v>
      </c>
      <c r="B57" s="315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81"/>
      <c r="AG57" s="281"/>
      <c r="AH57" s="281"/>
    </row>
    <row r="58" spans="1:34">
      <c r="A58" s="320" t="s">
        <v>130</v>
      </c>
      <c r="B58" s="315"/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81"/>
      <c r="AG58" s="281"/>
      <c r="AH58" s="281"/>
    </row>
    <row r="59" spans="1:34">
      <c r="A59" s="212" t="s">
        <v>122</v>
      </c>
      <c r="B59" s="315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321"/>
      <c r="AG59" s="321"/>
      <c r="AH59" s="321"/>
    </row>
    <row r="60" spans="1:34">
      <c r="A60" s="322" t="s">
        <v>123</v>
      </c>
      <c r="B60" s="315"/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321"/>
      <c r="AG60" s="321"/>
      <c r="AH60" s="321"/>
    </row>
    <row r="61" spans="1:34">
      <c r="A61" s="323" t="s">
        <v>125</v>
      </c>
      <c r="B61" s="315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321"/>
      <c r="AG61" s="321"/>
      <c r="AH61" s="321"/>
    </row>
    <row r="62" spans="1:34">
      <c r="A62" s="196" t="s">
        <v>126</v>
      </c>
      <c r="B62" s="315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321"/>
      <c r="AG62" s="321"/>
      <c r="AH62" s="321"/>
    </row>
    <row r="63" spans="1:34">
      <c r="A63" s="324" t="s">
        <v>131</v>
      </c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321"/>
      <c r="AG63" s="321"/>
      <c r="AH63" s="321"/>
    </row>
    <row r="64" spans="1:34">
      <c r="A64" s="240" t="s">
        <v>271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321"/>
      <c r="AG64" s="321"/>
      <c r="AH64" s="321"/>
    </row>
    <row r="65" spans="1:34">
      <c r="A65" s="333" t="s">
        <v>826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321"/>
      <c r="AG65" s="321"/>
      <c r="AH65" s="321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69"/>
  <sheetViews>
    <sheetView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2" bestFit="1" customWidth="1"/>
    <col min="5" max="5" width="19.3984375" style="42" bestFit="1" customWidth="1"/>
    <col min="6" max="6" width="15.5" style="42" bestFit="1" customWidth="1"/>
    <col min="7" max="7" width="6.5" style="42" bestFit="1" customWidth="1"/>
    <col min="8" max="8" width="6.8984375" style="42" bestFit="1" customWidth="1"/>
    <col min="9" max="9" width="17.59765625" style="42" bestFit="1" customWidth="1"/>
    <col min="10" max="10" width="6.3984375" style="42" bestFit="1" customWidth="1"/>
    <col min="11" max="11" width="7" style="42" bestFit="1" customWidth="1"/>
    <col min="12" max="12" width="17.09765625" style="42" bestFit="1" customWidth="1"/>
    <col min="13" max="13" width="17.3984375" style="42" bestFit="1" customWidth="1"/>
  </cols>
  <sheetData>
    <row r="1" spans="1:13" ht="71.099999999999994" customHeight="1">
      <c r="A1" s="346"/>
      <c r="B1" s="347"/>
      <c r="C1" s="657" t="s">
        <v>1285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1017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1127</v>
      </c>
      <c r="C3" s="413" t="s">
        <v>1128</v>
      </c>
      <c r="D3" s="41">
        <v>6</v>
      </c>
      <c r="E3" s="41">
        <v>3</v>
      </c>
      <c r="F3" s="41">
        <f>SUM(D3:E3)</f>
        <v>9</v>
      </c>
      <c r="G3" s="41">
        <v>1</v>
      </c>
      <c r="H3" s="41"/>
      <c r="I3" s="41"/>
      <c r="J3" s="41"/>
      <c r="K3" s="41">
        <v>5</v>
      </c>
      <c r="L3" s="41">
        <v>1</v>
      </c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6</v>
      </c>
      <c r="E4" s="41">
        <v>2</v>
      </c>
      <c r="F4" s="41">
        <f>SUM(D4:E4)</f>
        <v>8</v>
      </c>
      <c r="G4" s="41">
        <v>2</v>
      </c>
      <c r="H4" s="41"/>
      <c r="I4" s="41"/>
      <c r="J4" s="41"/>
      <c r="K4" s="41">
        <v>10</v>
      </c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9</v>
      </c>
      <c r="E5" s="41">
        <v>6</v>
      </c>
      <c r="F5" s="41">
        <f t="shared" ref="F5:F65" si="0">SUM(D5:E5)</f>
        <v>15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414" t="s">
        <v>1030</v>
      </c>
      <c r="C6" s="413" t="s">
        <v>1031</v>
      </c>
      <c r="D6" s="41">
        <v>8</v>
      </c>
      <c r="E6" s="41">
        <v>5</v>
      </c>
      <c r="F6" s="41">
        <f t="shared" si="0"/>
        <v>13</v>
      </c>
      <c r="G6" s="41">
        <v>1</v>
      </c>
      <c r="H6" s="41"/>
      <c r="I6" s="41"/>
      <c r="J6" s="41"/>
      <c r="K6" s="41">
        <v>5</v>
      </c>
      <c r="L6" s="41"/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7</v>
      </c>
      <c r="E7" s="41">
        <v>3</v>
      </c>
      <c r="F7" s="41">
        <f t="shared" si="0"/>
        <v>10</v>
      </c>
      <c r="G7" s="41"/>
      <c r="H7" s="41"/>
      <c r="I7" s="41"/>
      <c r="J7" s="41"/>
      <c r="K7" s="41"/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8</v>
      </c>
      <c r="E8" s="41">
        <v>4</v>
      </c>
      <c r="F8" s="41">
        <f t="shared" si="0"/>
        <v>12</v>
      </c>
      <c r="G8" s="41"/>
      <c r="H8" s="41">
        <v>3</v>
      </c>
      <c r="I8" s="41">
        <v>9</v>
      </c>
      <c r="J8" s="41"/>
      <c r="K8" s="41">
        <v>27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4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>
        <v>1</v>
      </c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9</v>
      </c>
      <c r="E10" s="41">
        <v>4</v>
      </c>
      <c r="F10" s="41">
        <f t="shared" si="0"/>
        <v>13</v>
      </c>
      <c r="G10" s="41">
        <v>3</v>
      </c>
      <c r="H10" s="41"/>
      <c r="I10" s="41"/>
      <c r="J10" s="41"/>
      <c r="K10" s="41">
        <v>15</v>
      </c>
      <c r="L10" s="41"/>
      <c r="M10" s="41"/>
    </row>
    <row r="11" spans="1:13" ht="17.399999999999999">
      <c r="A11" s="355">
        <v>9</v>
      </c>
      <c r="B11" s="413" t="s">
        <v>1129</v>
      </c>
      <c r="C11" s="413" t="s">
        <v>1130</v>
      </c>
      <c r="D11" s="41">
        <v>2</v>
      </c>
      <c r="E11" s="41"/>
      <c r="F11" s="41">
        <f t="shared" si="0"/>
        <v>2</v>
      </c>
      <c r="G11" s="41"/>
      <c r="H11" s="41">
        <v>1</v>
      </c>
      <c r="I11" s="41">
        <v>1</v>
      </c>
      <c r="J11" s="41"/>
      <c r="K11" s="41">
        <v>5</v>
      </c>
      <c r="L11" s="41"/>
      <c r="M11" s="41"/>
    </row>
    <row r="12" spans="1:13" ht="17.399999999999999">
      <c r="A12" s="355">
        <v>10</v>
      </c>
      <c r="B12" s="413" t="s">
        <v>1092</v>
      </c>
      <c r="C12" s="413" t="s">
        <v>1093</v>
      </c>
      <c r="D12" s="41">
        <v>7</v>
      </c>
      <c r="E12" s="41">
        <v>4</v>
      </c>
      <c r="F12" s="41">
        <f t="shared" si="0"/>
        <v>11</v>
      </c>
      <c r="G12" s="41">
        <v>3</v>
      </c>
      <c r="H12" s="41"/>
      <c r="I12" s="41"/>
      <c r="J12" s="41"/>
      <c r="K12" s="41">
        <v>15</v>
      </c>
      <c r="L12" s="41"/>
      <c r="M12" s="41">
        <v>1</v>
      </c>
    </row>
    <row r="13" spans="1:13" ht="17.399999999999999">
      <c r="A13" s="355">
        <v>11</v>
      </c>
      <c r="B13" s="413" t="s">
        <v>1298</v>
      </c>
      <c r="C13" s="413" t="s">
        <v>1299</v>
      </c>
      <c r="D13" s="41">
        <v>2</v>
      </c>
      <c r="E13" s="41"/>
      <c r="F13" s="41">
        <f t="shared" si="0"/>
        <v>2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355">
        <v>12</v>
      </c>
      <c r="B14" s="413" t="s">
        <v>1038</v>
      </c>
      <c r="C14" s="413" t="s">
        <v>1039</v>
      </c>
      <c r="D14" s="41">
        <v>9</v>
      </c>
      <c r="E14" s="41">
        <v>4</v>
      </c>
      <c r="F14" s="41">
        <f t="shared" si="0"/>
        <v>13</v>
      </c>
      <c r="G14" s="41">
        <v>1</v>
      </c>
      <c r="H14" s="41">
        <v>5</v>
      </c>
      <c r="I14" s="41">
        <v>17</v>
      </c>
      <c r="J14" s="41"/>
      <c r="K14" s="41">
        <v>54</v>
      </c>
      <c r="L14" s="41">
        <v>1</v>
      </c>
      <c r="M14" s="41"/>
    </row>
    <row r="15" spans="1:13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>
        <f t="shared" si="0"/>
        <v>0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413" t="s">
        <v>1131</v>
      </c>
      <c r="C16" s="413" t="s">
        <v>1132</v>
      </c>
      <c r="D16" s="41">
        <v>7</v>
      </c>
      <c r="E16" s="41">
        <v>1</v>
      </c>
      <c r="F16" s="41">
        <f t="shared" si="0"/>
        <v>8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413" t="s">
        <v>1046</v>
      </c>
      <c r="C17" s="413" t="s">
        <v>1047</v>
      </c>
      <c r="D17" s="41"/>
      <c r="E17" s="41"/>
      <c r="F17" s="41">
        <f t="shared" si="0"/>
        <v>0</v>
      </c>
      <c r="G17" s="41"/>
      <c r="H17" s="41"/>
      <c r="I17" s="41"/>
      <c r="J17" s="41"/>
      <c r="K17" s="41"/>
      <c r="L17" s="41"/>
      <c r="M17" s="41"/>
    </row>
    <row r="18" spans="1:13" ht="17.399999999999999">
      <c r="A18" s="355">
        <v>16</v>
      </c>
      <c r="B18" s="413" t="s">
        <v>1188</v>
      </c>
      <c r="C18" s="413" t="s">
        <v>1189</v>
      </c>
      <c r="D18" s="41">
        <v>12</v>
      </c>
      <c r="E18" s="41">
        <v>5</v>
      </c>
      <c r="F18" s="41">
        <f t="shared" si="0"/>
        <v>17</v>
      </c>
      <c r="G18" s="41">
        <v>4</v>
      </c>
      <c r="H18" s="41"/>
      <c r="I18" s="41"/>
      <c r="J18" s="41"/>
      <c r="K18" s="41">
        <v>20</v>
      </c>
      <c r="L18" s="41">
        <v>1</v>
      </c>
      <c r="M18" s="41"/>
    </row>
    <row r="19" spans="1:13" ht="17.399999999999999">
      <c r="A19" s="355">
        <v>17</v>
      </c>
      <c r="B19" s="413" t="s">
        <v>1048</v>
      </c>
      <c r="C19" s="413" t="s">
        <v>1049</v>
      </c>
      <c r="D19" s="41">
        <v>6</v>
      </c>
      <c r="E19" s="41">
        <v>5</v>
      </c>
      <c r="F19" s="41">
        <f t="shared" si="0"/>
        <v>11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355">
        <v>18</v>
      </c>
      <c r="B20" s="413" t="s">
        <v>1146</v>
      </c>
      <c r="C20" s="413" t="s">
        <v>1147</v>
      </c>
      <c r="D20" s="41">
        <v>10</v>
      </c>
      <c r="E20" s="41">
        <v>4</v>
      </c>
      <c r="F20" s="41">
        <f t="shared" si="0"/>
        <v>14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355">
        <v>19</v>
      </c>
      <c r="B21" s="413" t="s">
        <v>1052</v>
      </c>
      <c r="C21" s="413" t="s">
        <v>1053</v>
      </c>
      <c r="D21" s="41">
        <v>7</v>
      </c>
      <c r="E21" s="41">
        <v>3</v>
      </c>
      <c r="F21" s="41">
        <f t="shared" si="0"/>
        <v>10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355">
        <v>20</v>
      </c>
      <c r="B22" s="413" t="s">
        <v>1300</v>
      </c>
      <c r="C22" s="413" t="s">
        <v>1301</v>
      </c>
      <c r="D22" s="41">
        <v>11</v>
      </c>
      <c r="E22" s="41">
        <v>4</v>
      </c>
      <c r="F22" s="41">
        <f t="shared" si="0"/>
        <v>15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413" t="s">
        <v>1054</v>
      </c>
      <c r="C23" s="413" t="s">
        <v>1055</v>
      </c>
      <c r="D23" s="41">
        <v>6</v>
      </c>
      <c r="E23" s="41">
        <v>3</v>
      </c>
      <c r="F23" s="41">
        <f t="shared" si="0"/>
        <v>9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355">
        <v>22</v>
      </c>
      <c r="B24" s="413" t="s">
        <v>1302</v>
      </c>
      <c r="C24" s="413" t="s">
        <v>1303</v>
      </c>
      <c r="D24" s="41">
        <v>5</v>
      </c>
      <c r="E24" s="41">
        <v>4</v>
      </c>
      <c r="F24" s="41">
        <f t="shared" si="0"/>
        <v>9</v>
      </c>
      <c r="G24" s="41"/>
      <c r="H24" s="41"/>
      <c r="I24" s="41"/>
      <c r="J24" s="41"/>
      <c r="K24" s="41"/>
      <c r="L24" s="41">
        <v>1</v>
      </c>
      <c r="M24" s="41"/>
    </row>
    <row r="25" spans="1:13" ht="17.399999999999999">
      <c r="A25" s="355">
        <v>23</v>
      </c>
      <c r="B25" s="413" t="s">
        <v>1098</v>
      </c>
      <c r="C25" s="413" t="s">
        <v>1095</v>
      </c>
      <c r="D25" s="41">
        <v>11</v>
      </c>
      <c r="E25" s="41">
        <v>3</v>
      </c>
      <c r="F25" s="41">
        <f t="shared" si="0"/>
        <v>14</v>
      </c>
      <c r="G25" s="41">
        <v>3</v>
      </c>
      <c r="H25" s="41"/>
      <c r="I25" s="41"/>
      <c r="J25" s="41"/>
      <c r="K25" s="41">
        <v>15</v>
      </c>
      <c r="L25" s="41">
        <v>2</v>
      </c>
      <c r="M25" s="41"/>
    </row>
    <row r="26" spans="1:13" ht="17.399999999999999">
      <c r="A26" s="355">
        <v>24</v>
      </c>
      <c r="B26" s="413" t="s">
        <v>1056</v>
      </c>
      <c r="C26" s="413" t="s">
        <v>1045</v>
      </c>
      <c r="D26" s="41">
        <v>5</v>
      </c>
      <c r="E26" s="41">
        <v>3</v>
      </c>
      <c r="F26" s="41">
        <f t="shared" si="0"/>
        <v>8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355">
        <v>25</v>
      </c>
      <c r="B27" s="413" t="s">
        <v>1304</v>
      </c>
      <c r="C27" s="413" t="s">
        <v>1305</v>
      </c>
      <c r="D27" s="41">
        <v>8</v>
      </c>
      <c r="E27" s="41">
        <v>2</v>
      </c>
      <c r="F27" s="41">
        <f t="shared" si="0"/>
        <v>10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355">
        <v>26</v>
      </c>
      <c r="B28" s="413" t="s">
        <v>1148</v>
      </c>
      <c r="C28" s="413" t="s">
        <v>1149</v>
      </c>
      <c r="D28" s="41">
        <v>7</v>
      </c>
      <c r="E28" s="41">
        <v>3</v>
      </c>
      <c r="F28" s="41">
        <f t="shared" si="0"/>
        <v>10</v>
      </c>
      <c r="G28" s="41">
        <v>2</v>
      </c>
      <c r="H28" s="41"/>
      <c r="I28" s="41"/>
      <c r="J28" s="41"/>
      <c r="K28" s="41">
        <v>10</v>
      </c>
      <c r="L28" s="41"/>
      <c r="M28" s="41"/>
    </row>
    <row r="29" spans="1:13" ht="17.399999999999999">
      <c r="A29" s="355">
        <v>27</v>
      </c>
      <c r="B29" s="413" t="s">
        <v>1306</v>
      </c>
      <c r="C29" s="413" t="s">
        <v>1307</v>
      </c>
      <c r="D29" s="41">
        <v>1</v>
      </c>
      <c r="E29" s="41">
        <v>4</v>
      </c>
      <c r="F29" s="41">
        <f t="shared" si="0"/>
        <v>5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1059</v>
      </c>
      <c r="C30" s="413" t="s">
        <v>1060</v>
      </c>
      <c r="D30" s="41">
        <v>9</v>
      </c>
      <c r="E30" s="41">
        <v>4</v>
      </c>
      <c r="F30" s="41">
        <f t="shared" si="0"/>
        <v>13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1062</v>
      </c>
      <c r="C31" s="413" t="s">
        <v>1063</v>
      </c>
      <c r="D31" s="41">
        <v>11</v>
      </c>
      <c r="E31" s="41">
        <v>3</v>
      </c>
      <c r="F31" s="41">
        <f t="shared" si="0"/>
        <v>14</v>
      </c>
      <c r="G31" s="41">
        <v>2</v>
      </c>
      <c r="H31" s="41"/>
      <c r="I31" s="41"/>
      <c r="J31" s="41"/>
      <c r="K31" s="41">
        <v>10</v>
      </c>
      <c r="L31" s="41"/>
      <c r="M31" s="41">
        <v>2</v>
      </c>
    </row>
    <row r="32" spans="1:13" ht="17.399999999999999">
      <c r="A32" s="355">
        <v>30</v>
      </c>
      <c r="B32" s="413" t="s">
        <v>1308</v>
      </c>
      <c r="C32" s="413" t="s">
        <v>1309</v>
      </c>
      <c r="D32" s="41">
        <v>10</v>
      </c>
      <c r="E32" s="41">
        <v>2</v>
      </c>
      <c r="F32" s="41">
        <f t="shared" si="0"/>
        <v>12</v>
      </c>
      <c r="G32" s="41"/>
      <c r="H32" s="41"/>
      <c r="I32" s="41"/>
      <c r="J32" s="41"/>
      <c r="K32" s="41"/>
      <c r="L32" s="41">
        <v>1</v>
      </c>
      <c r="M32" s="41">
        <v>1</v>
      </c>
    </row>
    <row r="33" spans="1:13" ht="17.399999999999999">
      <c r="A33" s="355">
        <v>31</v>
      </c>
      <c r="B33" s="413" t="s">
        <v>1135</v>
      </c>
      <c r="C33" s="413" t="s">
        <v>1136</v>
      </c>
      <c r="D33" s="41">
        <v>1</v>
      </c>
      <c r="E33" s="41">
        <v>3</v>
      </c>
      <c r="F33" s="41">
        <f t="shared" si="0"/>
        <v>4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413" t="s">
        <v>1068</v>
      </c>
      <c r="C34" s="413" t="s">
        <v>1069</v>
      </c>
      <c r="D34" s="41">
        <v>5</v>
      </c>
      <c r="E34" s="41">
        <v>5</v>
      </c>
      <c r="F34" s="41">
        <f t="shared" si="0"/>
        <v>10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413" t="s">
        <v>1070</v>
      </c>
      <c r="C35" s="413" t="s">
        <v>1071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>
        <v>1</v>
      </c>
      <c r="J35" s="41"/>
      <c r="K35" s="41">
        <v>2</v>
      </c>
      <c r="L35" s="41"/>
      <c r="M35" s="41"/>
    </row>
    <row r="36" spans="1:13" ht="17.399999999999999">
      <c r="A36" s="355">
        <v>34</v>
      </c>
      <c r="B36" s="413" t="s">
        <v>1198</v>
      </c>
      <c r="C36" s="413" t="s">
        <v>1199</v>
      </c>
      <c r="D36" s="41">
        <v>11</v>
      </c>
      <c r="E36" s="41">
        <v>4</v>
      </c>
      <c r="F36" s="41">
        <f t="shared" si="0"/>
        <v>15</v>
      </c>
      <c r="G36" s="41">
        <v>2</v>
      </c>
      <c r="H36" s="41"/>
      <c r="I36" s="41"/>
      <c r="J36" s="41"/>
      <c r="K36" s="41">
        <v>10</v>
      </c>
      <c r="L36" s="41"/>
      <c r="M36" s="41"/>
    </row>
    <row r="37" spans="1:13" ht="17.399999999999999">
      <c r="A37" s="355">
        <v>35</v>
      </c>
      <c r="B37" s="413" t="s">
        <v>1100</v>
      </c>
      <c r="C37" s="413" t="s">
        <v>1101</v>
      </c>
      <c r="D37" s="41">
        <v>9</v>
      </c>
      <c r="E37" s="41">
        <v>4</v>
      </c>
      <c r="F37" s="41">
        <f t="shared" si="0"/>
        <v>13</v>
      </c>
      <c r="G37" s="41">
        <v>1</v>
      </c>
      <c r="H37" s="41"/>
      <c r="I37" s="41"/>
      <c r="J37" s="41"/>
      <c r="K37" s="41">
        <v>5</v>
      </c>
      <c r="L37" s="41"/>
      <c r="M37" s="41"/>
    </row>
    <row r="38" spans="1:13" ht="17.399999999999999">
      <c r="A38" s="355">
        <v>36</v>
      </c>
      <c r="B38" s="375" t="s">
        <v>1409</v>
      </c>
      <c r="C38" s="375" t="s">
        <v>1410</v>
      </c>
      <c r="D38" s="41">
        <v>2</v>
      </c>
      <c r="E38" s="41"/>
      <c r="F38" s="41" cm="1">
        <f t="array" ref="F38:G38">D38:E38</f>
        <v>2</v>
      </c>
      <c r="G38" s="41">
        <v>0</v>
      </c>
      <c r="H38" s="41">
        <v>3</v>
      </c>
      <c r="I38" s="41">
        <v>1</v>
      </c>
      <c r="J38" s="41"/>
      <c r="K38" s="41">
        <v>11</v>
      </c>
      <c r="L38" s="41"/>
      <c r="M38" s="41"/>
    </row>
    <row r="39" spans="1:13" ht="17.399999999999999">
      <c r="A39" s="355">
        <v>37</v>
      </c>
      <c r="B39" s="413" t="s">
        <v>1081</v>
      </c>
      <c r="C39" s="413" t="s">
        <v>1082</v>
      </c>
      <c r="D39" s="41">
        <v>7</v>
      </c>
      <c r="E39" s="41">
        <v>4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>
        <v>1</v>
      </c>
      <c r="M39" s="41"/>
    </row>
    <row r="40" spans="1:13" ht="17.399999999999999">
      <c r="A40" s="355">
        <v>38</v>
      </c>
      <c r="B40" s="413" t="s">
        <v>1310</v>
      </c>
      <c r="C40" s="413" t="s">
        <v>1311</v>
      </c>
      <c r="D40" s="41">
        <v>8</v>
      </c>
      <c r="E40" s="41">
        <v>2</v>
      </c>
      <c r="F40" s="41">
        <f t="shared" si="0"/>
        <v>10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355">
        <v>39</v>
      </c>
      <c r="B41" s="413" t="s">
        <v>1137</v>
      </c>
      <c r="C41" s="413" t="s">
        <v>1138</v>
      </c>
      <c r="D41" s="41">
        <v>5</v>
      </c>
      <c r="E41" s="41">
        <v>1</v>
      </c>
      <c r="F41" s="41">
        <f t="shared" si="0"/>
        <v>6</v>
      </c>
      <c r="G41" s="41">
        <v>1</v>
      </c>
      <c r="H41" s="41"/>
      <c r="I41" s="41"/>
      <c r="J41" s="41"/>
      <c r="K41" s="41">
        <v>5</v>
      </c>
      <c r="L41" s="41"/>
      <c r="M41" s="41"/>
    </row>
    <row r="42" spans="1:13" ht="17.399999999999999">
      <c r="A42" s="355">
        <v>40</v>
      </c>
      <c r="B42" s="413" t="s">
        <v>1083</v>
      </c>
      <c r="C42" s="413" t="s">
        <v>1084</v>
      </c>
      <c r="D42" s="41"/>
      <c r="E42" s="41">
        <v>2</v>
      </c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355">
        <v>41</v>
      </c>
      <c r="B43" s="413" t="s">
        <v>1102</v>
      </c>
      <c r="C43" s="413" t="s">
        <v>1103</v>
      </c>
      <c r="D43" s="41">
        <v>7</v>
      </c>
      <c r="E43" s="41">
        <v>3</v>
      </c>
      <c r="F43" s="41">
        <f t="shared" si="0"/>
        <v>10</v>
      </c>
      <c r="G43" s="41">
        <v>2</v>
      </c>
      <c r="H43" s="41"/>
      <c r="I43" s="41"/>
      <c r="J43" s="41"/>
      <c r="K43" s="41">
        <v>10</v>
      </c>
      <c r="L43" s="41">
        <v>1</v>
      </c>
      <c r="M43" s="41"/>
    </row>
    <row r="44" spans="1:13" ht="17.399999999999999">
      <c r="A44" s="355">
        <v>42</v>
      </c>
      <c r="B44" s="413" t="s">
        <v>1087</v>
      </c>
      <c r="C44" s="413" t="s">
        <v>1088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413" t="s">
        <v>1089</v>
      </c>
      <c r="C45" s="413" t="s">
        <v>1090</v>
      </c>
      <c r="D45" s="113">
        <v>8</v>
      </c>
      <c r="E45" s="113">
        <v>4</v>
      </c>
      <c r="F45" s="113">
        <f t="shared" si="0"/>
        <v>12</v>
      </c>
      <c r="G45" s="41">
        <v>1</v>
      </c>
      <c r="H45" s="41">
        <v>3</v>
      </c>
      <c r="I45" s="41">
        <v>3</v>
      </c>
      <c r="J45" s="41"/>
      <c r="K45" s="41">
        <v>20</v>
      </c>
      <c r="L45" s="41"/>
      <c r="M45" s="41"/>
    </row>
    <row r="46" spans="1:13" ht="17.399999999999999">
      <c r="A46" s="355">
        <v>44</v>
      </c>
      <c r="B46" s="413" t="s">
        <v>1312</v>
      </c>
      <c r="C46" s="413" t="s">
        <v>1313</v>
      </c>
      <c r="D46" s="41">
        <v>9</v>
      </c>
      <c r="E46" s="41">
        <v>3</v>
      </c>
      <c r="F46" s="41">
        <f t="shared" si="0"/>
        <v>12</v>
      </c>
      <c r="G46" s="41">
        <v>5</v>
      </c>
      <c r="H46" s="41"/>
      <c r="I46" s="41"/>
      <c r="J46" s="41"/>
      <c r="K46" s="41">
        <v>25</v>
      </c>
      <c r="L46" s="41">
        <v>1</v>
      </c>
      <c r="M46" s="41">
        <v>1</v>
      </c>
    </row>
    <row r="47" spans="1:13" ht="17.399999999999999">
      <c r="A47" s="355">
        <v>45</v>
      </c>
      <c r="B47" s="413" t="s">
        <v>1141</v>
      </c>
      <c r="C47" s="413" t="s">
        <v>1142</v>
      </c>
      <c r="D47" s="41">
        <v>9</v>
      </c>
      <c r="E47" s="41">
        <v>3</v>
      </c>
      <c r="F47" s="41">
        <f t="shared" si="0"/>
        <v>12</v>
      </c>
      <c r="G47" s="41"/>
      <c r="H47" s="41"/>
      <c r="I47" s="41"/>
      <c r="J47" s="41"/>
      <c r="K47" s="41"/>
      <c r="L47" s="41"/>
      <c r="M47" s="41"/>
    </row>
    <row r="48" spans="1:13" ht="18">
      <c r="A48" s="364"/>
      <c r="B48" s="364"/>
      <c r="C48" s="364"/>
      <c r="D48" s="365"/>
      <c r="E48" s="365"/>
      <c r="F48" s="365"/>
      <c r="G48" s="365"/>
      <c r="H48" s="365"/>
      <c r="I48" s="365"/>
      <c r="J48" s="365"/>
      <c r="K48" s="365"/>
      <c r="L48" s="381"/>
      <c r="M48" s="373"/>
    </row>
    <row r="49" spans="1:15" ht="18">
      <c r="A49" s="346"/>
      <c r="B49" s="658" t="s">
        <v>1091</v>
      </c>
      <c r="C49" s="659"/>
      <c r="D49" s="365"/>
      <c r="E49" s="365"/>
      <c r="F49" s="365"/>
      <c r="G49" s="365"/>
      <c r="H49" s="365"/>
      <c r="I49" s="365"/>
      <c r="J49" s="365"/>
      <c r="K49" s="365"/>
      <c r="L49" s="381"/>
      <c r="M49" s="373"/>
    </row>
    <row r="50" spans="1:15" ht="18" customHeight="1">
      <c r="A50" s="346"/>
      <c r="B50" s="349" t="s">
        <v>1011</v>
      </c>
      <c r="C50" s="349" t="s">
        <v>1012</v>
      </c>
      <c r="D50" s="365"/>
      <c r="E50" s="365"/>
      <c r="F50" s="365"/>
      <c r="G50" s="365"/>
      <c r="H50" s="365"/>
      <c r="I50" s="365"/>
      <c r="J50" s="365"/>
      <c r="K50" s="365"/>
    </row>
    <row r="51" spans="1:15" ht="17.399999999999999">
      <c r="A51" s="355">
        <v>1</v>
      </c>
      <c r="B51" s="413" t="s">
        <v>1145</v>
      </c>
      <c r="C51" s="413" t="s">
        <v>1178</v>
      </c>
      <c r="D51" s="41">
        <v>5</v>
      </c>
      <c r="E51" s="41">
        <v>1</v>
      </c>
      <c r="F51" s="41">
        <f t="shared" si="0"/>
        <v>6</v>
      </c>
      <c r="G51" s="41">
        <v>1</v>
      </c>
      <c r="H51" s="41"/>
      <c r="I51" s="41"/>
      <c r="J51" s="41"/>
      <c r="K51" s="41">
        <v>5</v>
      </c>
      <c r="L51" s="41"/>
      <c r="M51" s="41"/>
    </row>
    <row r="52" spans="1:15" ht="17.399999999999999">
      <c r="A52" s="359">
        <v>2</v>
      </c>
      <c r="B52" s="413" t="s">
        <v>1366</v>
      </c>
      <c r="C52" s="413" t="s">
        <v>1078</v>
      </c>
      <c r="D52" s="41">
        <v>2</v>
      </c>
      <c r="E52" s="41"/>
      <c r="F52" s="41">
        <f t="shared" si="0"/>
        <v>2</v>
      </c>
      <c r="G52" s="41"/>
      <c r="H52" s="41"/>
      <c r="I52" s="41"/>
      <c r="J52" s="41"/>
      <c r="K52" s="41"/>
      <c r="L52" s="41"/>
      <c r="M52" s="41"/>
    </row>
    <row r="53" spans="1:15" ht="17.100000000000001" customHeight="1">
      <c r="A53" s="355">
        <v>3</v>
      </c>
      <c r="B53" s="413" t="s">
        <v>1143</v>
      </c>
      <c r="C53" s="413" t="s">
        <v>1144</v>
      </c>
      <c r="D53" s="41">
        <v>3</v>
      </c>
      <c r="E53" s="41"/>
      <c r="F53" s="41">
        <f t="shared" si="0"/>
        <v>3</v>
      </c>
      <c r="G53" s="41"/>
      <c r="H53" s="41"/>
      <c r="I53" s="41"/>
      <c r="J53" s="41"/>
      <c r="K53" s="41"/>
      <c r="L53" s="41"/>
      <c r="M53" s="41"/>
    </row>
    <row r="54" spans="1:15" ht="17.100000000000001" customHeight="1">
      <c r="A54" s="359">
        <v>4</v>
      </c>
      <c r="B54" s="413" t="s">
        <v>1240</v>
      </c>
      <c r="C54" s="413" t="s">
        <v>1067</v>
      </c>
      <c r="D54" s="41">
        <v>2</v>
      </c>
      <c r="E54" s="41"/>
      <c r="F54" s="41"/>
      <c r="G54" s="41"/>
      <c r="H54" s="41"/>
      <c r="I54" s="41"/>
      <c r="J54" s="41"/>
      <c r="K54" s="41"/>
      <c r="L54" s="41"/>
      <c r="M54" s="41"/>
    </row>
    <row r="55" spans="1:15" ht="17.100000000000001" customHeight="1">
      <c r="A55" s="355">
        <v>5</v>
      </c>
      <c r="B55" s="375" t="s">
        <v>1407</v>
      </c>
      <c r="C55" s="375" t="s">
        <v>1408</v>
      </c>
      <c r="D55" s="41">
        <v>2</v>
      </c>
      <c r="E55" s="41"/>
      <c r="F55" s="41" cm="1">
        <f t="array" ref="F55:G55">D55:E55</f>
        <v>2</v>
      </c>
      <c r="G55" s="41">
        <v>0</v>
      </c>
      <c r="H55" s="41"/>
      <c r="I55" s="41"/>
      <c r="J55" s="41"/>
      <c r="K55" s="41"/>
      <c r="L55" s="41"/>
      <c r="M55" s="41"/>
    </row>
    <row r="56" spans="1:15" ht="17.399999999999999">
      <c r="A56" s="359">
        <v>6</v>
      </c>
      <c r="B56" s="413" t="s">
        <v>1150</v>
      </c>
      <c r="C56" s="413" t="s">
        <v>1151</v>
      </c>
      <c r="D56" s="41">
        <v>1</v>
      </c>
      <c r="E56" s="41"/>
      <c r="F56" s="41">
        <f t="shared" si="0"/>
        <v>1</v>
      </c>
      <c r="G56" s="41"/>
      <c r="H56" s="41"/>
      <c r="I56" s="41"/>
      <c r="J56" s="41"/>
      <c r="K56" s="41"/>
      <c r="L56" s="41"/>
      <c r="M56" s="41"/>
    </row>
    <row r="57" spans="1:15">
      <c r="A57" s="346"/>
      <c r="B57" s="346"/>
      <c r="C57" s="346"/>
    </row>
    <row r="58" spans="1:15" ht="17.399999999999999">
      <c r="A58" s="346"/>
      <c r="B58" s="660" t="s">
        <v>1286</v>
      </c>
      <c r="C58" s="661"/>
      <c r="N58" s="42"/>
      <c r="O58" s="42"/>
    </row>
    <row r="59" spans="1:15" ht="17.399999999999999">
      <c r="A59" s="355">
        <v>1</v>
      </c>
      <c r="B59" s="413" t="s">
        <v>1287</v>
      </c>
      <c r="C59" s="413" t="s">
        <v>1292</v>
      </c>
      <c r="D59" s="41"/>
      <c r="E59" s="41"/>
      <c r="F59" s="41">
        <f t="shared" si="0"/>
        <v>0</v>
      </c>
      <c r="G59" s="41"/>
      <c r="H59" s="41"/>
      <c r="I59" s="41"/>
      <c r="J59" s="41"/>
      <c r="K59" s="41"/>
      <c r="L59" s="41"/>
      <c r="M59" s="41"/>
    </row>
    <row r="60" spans="1:15" ht="17.399999999999999">
      <c r="A60" s="355">
        <v>2</v>
      </c>
      <c r="B60" s="413" t="s">
        <v>1371</v>
      </c>
      <c r="C60" s="413" t="s">
        <v>1067</v>
      </c>
      <c r="D60" s="41">
        <v>1</v>
      </c>
      <c r="E60" s="41"/>
      <c r="F60" s="41">
        <f>SUM(D60:E60)</f>
        <v>1</v>
      </c>
      <c r="G60" s="41"/>
      <c r="H60" s="41"/>
      <c r="I60" s="41"/>
      <c r="J60" s="41"/>
      <c r="K60" s="41"/>
      <c r="L60" s="41"/>
      <c r="M60" s="429"/>
      <c r="N60" s="42"/>
    </row>
    <row r="61" spans="1:15" ht="17.399999999999999">
      <c r="A61" s="355">
        <v>3</v>
      </c>
      <c r="B61" s="413" t="s">
        <v>1288</v>
      </c>
      <c r="C61" s="413" t="s">
        <v>1291</v>
      </c>
      <c r="D61" s="41">
        <v>2</v>
      </c>
      <c r="E61" s="41"/>
      <c r="F61" s="41">
        <f t="shared" si="0"/>
        <v>2</v>
      </c>
      <c r="G61" s="41"/>
      <c r="H61" s="41"/>
      <c r="I61" s="41"/>
      <c r="J61" s="41"/>
      <c r="K61" s="41"/>
      <c r="L61" s="41"/>
      <c r="M61" s="41"/>
    </row>
    <row r="62" spans="1:15" ht="17.399999999999999">
      <c r="A62" s="355">
        <v>4</v>
      </c>
      <c r="B62" s="413" t="s">
        <v>1289</v>
      </c>
      <c r="C62" s="413" t="s">
        <v>1290</v>
      </c>
      <c r="D62" s="41">
        <v>5</v>
      </c>
      <c r="E62" s="41"/>
      <c r="F62" s="41">
        <f t="shared" si="0"/>
        <v>5</v>
      </c>
      <c r="G62" s="41">
        <v>1</v>
      </c>
      <c r="H62" s="41"/>
      <c r="I62" s="41"/>
      <c r="J62" s="41"/>
      <c r="K62" s="41">
        <v>5</v>
      </c>
      <c r="L62" s="41"/>
      <c r="M62" s="41"/>
      <c r="N62" s="42"/>
    </row>
    <row r="63" spans="1:15" ht="17.399999999999999">
      <c r="A63" s="355">
        <v>5</v>
      </c>
      <c r="B63" s="413" t="s">
        <v>1372</v>
      </c>
      <c r="C63" s="413" t="s">
        <v>1299</v>
      </c>
      <c r="D63" s="41">
        <v>1</v>
      </c>
      <c r="E63" s="41"/>
      <c r="F63" s="41">
        <f>SUM(D63:E63)</f>
        <v>1</v>
      </c>
      <c r="G63" s="41"/>
      <c r="H63" s="41"/>
      <c r="I63" s="41"/>
      <c r="J63" s="41"/>
      <c r="K63" s="41"/>
      <c r="L63" s="41"/>
      <c r="M63" s="41"/>
      <c r="N63" s="42"/>
    </row>
    <row r="64" spans="1:15" ht="17.399999999999999">
      <c r="A64" s="355">
        <v>6</v>
      </c>
      <c r="B64" s="413" t="s">
        <v>1187</v>
      </c>
      <c r="C64" s="413" t="s">
        <v>1097</v>
      </c>
      <c r="D64" s="41"/>
      <c r="E64" s="41"/>
      <c r="F64" s="41">
        <f t="shared" si="0"/>
        <v>0</v>
      </c>
      <c r="G64" s="41"/>
      <c r="H64" s="41"/>
      <c r="I64" s="41"/>
      <c r="J64" s="41"/>
      <c r="K64" s="41"/>
      <c r="L64" s="41"/>
      <c r="M64" s="41"/>
      <c r="N64" s="42"/>
    </row>
    <row r="65" spans="1:14" ht="17.399999999999999">
      <c r="A65" s="355">
        <v>7</v>
      </c>
      <c r="B65" s="413" t="s">
        <v>1293</v>
      </c>
      <c r="C65" s="413" t="s">
        <v>1080</v>
      </c>
      <c r="D65" s="41">
        <v>1</v>
      </c>
      <c r="E65" s="41"/>
      <c r="F65" s="41">
        <f t="shared" si="0"/>
        <v>1</v>
      </c>
      <c r="G65" s="41"/>
      <c r="H65" s="41"/>
      <c r="I65" s="41"/>
      <c r="J65" s="41"/>
      <c r="K65" s="41"/>
      <c r="L65" s="41"/>
      <c r="M65" s="41"/>
      <c r="N65" s="42"/>
    </row>
    <row r="68" spans="1:14">
      <c r="B68" s="42"/>
      <c r="C68" s="42"/>
      <c r="N68" s="42"/>
    </row>
    <row r="69" spans="1:14">
      <c r="B69" s="42"/>
      <c r="C69" s="42"/>
      <c r="N69" s="42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315"/>
      <c r="B1" s="315"/>
      <c r="C1" s="325" t="s">
        <v>9</v>
      </c>
      <c r="D1" s="325" t="s">
        <v>9</v>
      </c>
      <c r="E1" s="648" t="s">
        <v>933</v>
      </c>
      <c r="F1" s="649"/>
      <c r="G1" s="649"/>
      <c r="H1" s="649"/>
      <c r="I1" s="649"/>
      <c r="J1" s="650"/>
      <c r="K1" s="598" t="s">
        <v>496</v>
      </c>
      <c r="L1" s="599"/>
      <c r="M1" s="406" t="s">
        <v>933</v>
      </c>
      <c r="N1" s="598" t="s">
        <v>496</v>
      </c>
      <c r="O1" s="599"/>
      <c r="P1" s="662" t="s">
        <v>933</v>
      </c>
      <c r="Q1" s="663"/>
      <c r="R1" s="664"/>
      <c r="S1" s="598" t="s">
        <v>496</v>
      </c>
      <c r="T1" s="599"/>
      <c r="U1" s="651" t="s">
        <v>933</v>
      </c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55"/>
      <c r="AH1" s="652" t="s">
        <v>310</v>
      </c>
      <c r="AI1" s="653"/>
      <c r="AJ1" s="654"/>
    </row>
    <row r="2" spans="1:36" ht="17.399999999999999">
      <c r="A2" s="133" t="s">
        <v>44</v>
      </c>
      <c r="B2" s="133" t="s">
        <v>52</v>
      </c>
      <c r="C2" s="407" t="s">
        <v>1355</v>
      </c>
      <c r="D2" s="408" t="s">
        <v>133</v>
      </c>
      <c r="E2" s="224" t="s">
        <v>25</v>
      </c>
      <c r="F2" s="409" t="s">
        <v>114</v>
      </c>
      <c r="G2" s="224" t="s">
        <v>24</v>
      </c>
      <c r="H2" s="409" t="s">
        <v>27</v>
      </c>
      <c r="I2" s="224" t="s">
        <v>30</v>
      </c>
      <c r="J2" s="409" t="s">
        <v>344</v>
      </c>
      <c r="K2" s="198" t="s">
        <v>1173</v>
      </c>
      <c r="L2" s="197" t="s">
        <v>1266</v>
      </c>
      <c r="M2" s="224" t="s">
        <v>114</v>
      </c>
      <c r="N2" s="197" t="s">
        <v>499</v>
      </c>
      <c r="O2" s="198" t="s">
        <v>499</v>
      </c>
      <c r="P2" s="409" t="s">
        <v>1355</v>
      </c>
      <c r="Q2" s="224" t="s">
        <v>1355</v>
      </c>
      <c r="R2" s="410" t="s">
        <v>973</v>
      </c>
      <c r="S2" s="198" t="s">
        <v>1266</v>
      </c>
      <c r="T2" s="197" t="s">
        <v>1173</v>
      </c>
      <c r="U2" s="224" t="s">
        <v>344</v>
      </c>
      <c r="V2" s="410" t="s">
        <v>28</v>
      </c>
      <c r="W2" s="435" t="s">
        <v>23</v>
      </c>
      <c r="X2" s="436" t="s">
        <v>343</v>
      </c>
      <c r="Y2" s="437" t="s">
        <v>29</v>
      </c>
      <c r="Z2" s="436" t="s">
        <v>27</v>
      </c>
      <c r="AA2" s="437" t="s">
        <v>1164</v>
      </c>
      <c r="AB2" s="436" t="s">
        <v>973</v>
      </c>
      <c r="AC2" s="436" t="s">
        <v>23</v>
      </c>
      <c r="AD2" s="437" t="s">
        <v>30</v>
      </c>
      <c r="AE2" s="436" t="s">
        <v>1355</v>
      </c>
      <c r="AF2" s="224" t="s">
        <v>1355</v>
      </c>
      <c r="AG2" s="327" t="s">
        <v>1355</v>
      </c>
      <c r="AH2" s="133" t="s">
        <v>127</v>
      </c>
      <c r="AI2" s="133" t="s">
        <v>992</v>
      </c>
      <c r="AJ2" s="133" t="s">
        <v>548</v>
      </c>
    </row>
    <row r="3" spans="1:36" ht="17.399999999999999">
      <c r="A3" s="331" t="s">
        <v>1269</v>
      </c>
      <c r="B3" s="332" t="s">
        <v>92</v>
      </c>
      <c r="C3" s="41">
        <v>19</v>
      </c>
      <c r="D3" s="385"/>
      <c r="E3" s="196"/>
      <c r="F3" s="41">
        <v>18</v>
      </c>
      <c r="G3" s="41">
        <v>22</v>
      </c>
      <c r="H3" s="196"/>
      <c r="I3" s="196"/>
      <c r="J3" s="196"/>
      <c r="K3" s="196"/>
      <c r="L3" s="196"/>
      <c r="M3" s="196"/>
      <c r="N3" s="242"/>
      <c r="O3" s="242"/>
      <c r="P3" s="242"/>
      <c r="Q3" s="242"/>
      <c r="R3" s="242"/>
      <c r="S3" s="242"/>
      <c r="T3" s="242"/>
      <c r="U3" s="242"/>
      <c r="V3" s="242"/>
      <c r="W3" s="41"/>
      <c r="X3" s="41"/>
      <c r="Y3" s="41"/>
      <c r="Z3" s="41"/>
      <c r="AA3" s="41"/>
      <c r="AB3" s="41"/>
      <c r="AC3" s="41"/>
      <c r="AD3" s="41"/>
      <c r="AE3" s="41"/>
      <c r="AF3" s="196"/>
      <c r="AG3" s="196"/>
      <c r="AH3" s="41">
        <f>SUM(C3:AG3)</f>
        <v>59</v>
      </c>
      <c r="AI3" s="41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1">
        <f>SUM(K3,L3,N3,O3,S3,T3)</f>
        <v>0</v>
      </c>
    </row>
    <row r="4" spans="1:36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41">
        <v>24</v>
      </c>
      <c r="V4" s="41">
        <v>24</v>
      </c>
      <c r="W4" s="41"/>
      <c r="X4" s="41"/>
      <c r="Y4" s="41"/>
      <c r="Z4" s="41"/>
      <c r="AA4" s="41"/>
      <c r="AB4" s="41"/>
      <c r="AC4" s="41"/>
      <c r="AD4" s="41"/>
      <c r="AE4" s="41"/>
      <c r="AF4" s="196"/>
      <c r="AG4" s="196"/>
      <c r="AH4" s="41">
        <f>SUM(C4:AG4)</f>
        <v>48</v>
      </c>
      <c r="AI4" s="41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1">
        <f t="shared" ref="AJ4:AJ5" si="0">SUM(K4,L4,N4,O4,S4,T4)</f>
        <v>0</v>
      </c>
    </row>
    <row r="5" spans="1:36" ht="17.399999999999999">
      <c r="A5" s="332" t="s">
        <v>1115</v>
      </c>
      <c r="B5" s="332" t="s">
        <v>92</v>
      </c>
      <c r="C5" s="41">
        <v>38</v>
      </c>
      <c r="D5" s="196"/>
      <c r="E5" s="41">
        <v>60</v>
      </c>
      <c r="F5" s="415"/>
      <c r="G5" s="415"/>
      <c r="H5" s="41">
        <v>53</v>
      </c>
      <c r="I5" s="41">
        <v>65</v>
      </c>
      <c r="J5" s="41">
        <v>30</v>
      </c>
      <c r="K5" s="41">
        <v>57</v>
      </c>
      <c r="L5" s="41">
        <v>26</v>
      </c>
      <c r="M5" s="41">
        <v>57</v>
      </c>
      <c r="N5" s="41">
        <v>53</v>
      </c>
      <c r="O5" s="242"/>
      <c r="P5" s="41">
        <v>60</v>
      </c>
      <c r="Q5" s="41">
        <v>60</v>
      </c>
      <c r="R5" s="41">
        <v>19</v>
      </c>
      <c r="S5" s="242"/>
      <c r="T5" s="41">
        <v>28</v>
      </c>
      <c r="U5" s="415"/>
      <c r="V5" s="415"/>
      <c r="W5" s="41"/>
      <c r="X5" s="41"/>
      <c r="Y5" s="41"/>
      <c r="Z5" s="41"/>
      <c r="AA5" s="41"/>
      <c r="AB5" s="41"/>
      <c r="AC5" s="41"/>
      <c r="AD5" s="41"/>
      <c r="AE5" s="41"/>
      <c r="AF5" s="41">
        <v>30</v>
      </c>
      <c r="AG5" s="41">
        <v>46</v>
      </c>
      <c r="AH5" s="41">
        <f t="shared" ref="AH5:AH62" si="1">SUM(C5:AG5)</f>
        <v>682</v>
      </c>
      <c r="AI5" s="41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1">
        <f t="shared" si="0"/>
        <v>164</v>
      </c>
    </row>
    <row r="6" spans="1:36" ht="17.399999999999999">
      <c r="A6" s="332" t="s">
        <v>469</v>
      </c>
      <c r="B6" s="332" t="s">
        <v>92</v>
      </c>
      <c r="C6" s="415"/>
      <c r="D6" s="415"/>
      <c r="E6" s="415"/>
      <c r="F6" s="415"/>
      <c r="G6" s="324"/>
      <c r="H6" s="324"/>
      <c r="I6" s="324"/>
      <c r="J6" s="41">
        <v>50</v>
      </c>
      <c r="K6" s="196"/>
      <c r="L6" s="41">
        <v>54</v>
      </c>
      <c r="M6" s="41">
        <v>23</v>
      </c>
      <c r="N6" s="196"/>
      <c r="O6" s="41">
        <v>51</v>
      </c>
      <c r="P6" s="41">
        <v>20</v>
      </c>
      <c r="Q6" s="41">
        <v>20</v>
      </c>
      <c r="R6" s="41">
        <v>61</v>
      </c>
      <c r="S6" s="196"/>
      <c r="T6" s="41">
        <v>52</v>
      </c>
      <c r="U6" s="415"/>
      <c r="V6" s="415"/>
      <c r="W6" s="41"/>
      <c r="X6" s="41"/>
      <c r="Y6" s="41"/>
      <c r="Z6" s="41"/>
      <c r="AA6" s="41"/>
      <c r="AB6" s="41"/>
      <c r="AC6" s="41"/>
      <c r="AD6" s="41"/>
      <c r="AE6" s="41"/>
      <c r="AF6" s="242"/>
      <c r="AG6" s="242"/>
      <c r="AH6" s="41">
        <f t="shared" si="1"/>
        <v>331</v>
      </c>
      <c r="AI6" s="41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1">
        <f t="shared" ref="AJ6:AJ62" si="2">SUM(K6,L6,N6,O6,S6,T6)</f>
        <v>157</v>
      </c>
    </row>
    <row r="7" spans="1:36" ht="17.399999999999999">
      <c r="A7" s="132" t="s">
        <v>997</v>
      </c>
      <c r="B7" s="332" t="s">
        <v>92</v>
      </c>
      <c r="C7" s="41">
        <v>23</v>
      </c>
      <c r="D7" s="41">
        <v>46</v>
      </c>
      <c r="E7" s="41">
        <v>20</v>
      </c>
      <c r="F7" s="41">
        <v>62</v>
      </c>
      <c r="G7" s="41">
        <v>58</v>
      </c>
      <c r="H7" s="41">
        <v>27</v>
      </c>
      <c r="I7" s="41">
        <v>15</v>
      </c>
      <c r="J7" s="196"/>
      <c r="K7" s="41">
        <v>23</v>
      </c>
      <c r="L7" s="196"/>
      <c r="M7" s="196"/>
      <c r="N7" s="41">
        <v>27</v>
      </c>
      <c r="O7" s="41">
        <v>29</v>
      </c>
      <c r="P7" s="196"/>
      <c r="Q7" s="196"/>
      <c r="R7" s="196"/>
      <c r="S7" s="41">
        <v>57</v>
      </c>
      <c r="T7" s="196"/>
      <c r="U7" s="41">
        <v>56</v>
      </c>
      <c r="V7" s="41">
        <v>56</v>
      </c>
      <c r="W7" s="41"/>
      <c r="X7" s="41"/>
      <c r="Y7" s="41"/>
      <c r="Z7" s="41"/>
      <c r="AA7" s="41"/>
      <c r="AB7" s="41"/>
      <c r="AC7" s="41"/>
      <c r="AD7" s="41"/>
      <c r="AE7" s="41"/>
      <c r="AF7" s="41">
        <v>50</v>
      </c>
      <c r="AG7" s="41">
        <v>34</v>
      </c>
      <c r="AH7" s="41">
        <f t="shared" si="1"/>
        <v>583</v>
      </c>
      <c r="AI7" s="41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1">
        <f t="shared" si="2"/>
        <v>136</v>
      </c>
    </row>
    <row r="8" spans="1:36" ht="17.399999999999999">
      <c r="A8" s="331" t="s">
        <v>996</v>
      </c>
      <c r="B8" s="332" t="s">
        <v>100</v>
      </c>
      <c r="C8" s="41">
        <v>20</v>
      </c>
      <c r="D8" s="41">
        <v>34</v>
      </c>
      <c r="E8" s="196"/>
      <c r="F8" s="41">
        <v>36</v>
      </c>
      <c r="G8" s="41">
        <v>32</v>
      </c>
      <c r="H8" s="196"/>
      <c r="I8" s="41">
        <v>21</v>
      </c>
      <c r="J8" s="196"/>
      <c r="K8" s="41">
        <v>23</v>
      </c>
      <c r="L8" s="41">
        <v>16</v>
      </c>
      <c r="M8" s="41">
        <v>18</v>
      </c>
      <c r="N8" s="41">
        <v>60</v>
      </c>
      <c r="O8" s="41">
        <v>51</v>
      </c>
      <c r="P8" s="196"/>
      <c r="Q8" s="41">
        <v>60</v>
      </c>
      <c r="R8" s="41">
        <v>36</v>
      </c>
      <c r="S8" s="41">
        <v>48</v>
      </c>
      <c r="T8" s="41">
        <v>21</v>
      </c>
      <c r="U8" s="41">
        <v>56</v>
      </c>
      <c r="V8" s="41">
        <v>64</v>
      </c>
      <c r="W8" s="41"/>
      <c r="X8" s="41"/>
      <c r="Y8" s="41"/>
      <c r="Z8" s="41"/>
      <c r="AA8" s="41"/>
      <c r="AB8" s="41"/>
      <c r="AC8" s="41"/>
      <c r="AD8" s="41"/>
      <c r="AE8" s="41"/>
      <c r="AF8" s="41">
        <v>46</v>
      </c>
      <c r="AG8" s="196"/>
      <c r="AH8" s="41">
        <f t="shared" si="1"/>
        <v>642</v>
      </c>
      <c r="AI8" s="41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1">
        <f t="shared" si="2"/>
        <v>219</v>
      </c>
    </row>
    <row r="9" spans="1:36" ht="17.399999999999999">
      <c r="A9" s="328" t="s">
        <v>1241</v>
      </c>
      <c r="B9" s="328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1">
        <v>16</v>
      </c>
      <c r="W9" s="41"/>
      <c r="X9" s="41"/>
      <c r="Y9" s="41"/>
      <c r="Z9" s="41"/>
      <c r="AA9" s="41"/>
      <c r="AB9" s="41"/>
      <c r="AC9" s="41"/>
      <c r="AD9" s="41"/>
      <c r="AE9" s="41"/>
      <c r="AF9" s="196"/>
      <c r="AG9" s="41">
        <v>40</v>
      </c>
      <c r="AH9" s="41">
        <f t="shared" si="1"/>
        <v>56</v>
      </c>
      <c r="AI9" s="41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1">
        <f t="shared" si="2"/>
        <v>0</v>
      </c>
    </row>
    <row r="10" spans="1:36" ht="17.399999999999999">
      <c r="A10" s="332" t="s">
        <v>1270</v>
      </c>
      <c r="B10" s="332" t="s">
        <v>100</v>
      </c>
      <c r="C10" s="41">
        <v>40</v>
      </c>
      <c r="D10" s="385"/>
      <c r="E10" s="41">
        <v>50</v>
      </c>
      <c r="F10" s="41">
        <v>44</v>
      </c>
      <c r="G10" s="41">
        <v>48</v>
      </c>
      <c r="H10" s="41">
        <v>18</v>
      </c>
      <c r="I10" s="196"/>
      <c r="J10" s="41">
        <v>29</v>
      </c>
      <c r="K10" s="242"/>
      <c r="L10" s="196"/>
      <c r="M10" s="196"/>
      <c r="N10" s="196"/>
      <c r="O10" s="41">
        <v>29</v>
      </c>
      <c r="P10" s="41">
        <v>20</v>
      </c>
      <c r="Q10" s="41">
        <v>20</v>
      </c>
      <c r="R10" s="196"/>
      <c r="S10" s="41">
        <v>32</v>
      </c>
      <c r="T10" s="196"/>
      <c r="U10" s="41">
        <v>24</v>
      </c>
      <c r="V10" s="242"/>
      <c r="W10" s="41"/>
      <c r="X10" s="41"/>
      <c r="Y10" s="41"/>
      <c r="Z10" s="41"/>
      <c r="AA10" s="41"/>
      <c r="AB10" s="41"/>
      <c r="AC10" s="41"/>
      <c r="AD10" s="41"/>
      <c r="AE10" s="41"/>
      <c r="AF10" s="242"/>
      <c r="AG10" s="242"/>
      <c r="AH10" s="41">
        <f t="shared" si="1"/>
        <v>354</v>
      </c>
      <c r="AI10" s="41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1">
        <f t="shared" si="2"/>
        <v>61</v>
      </c>
    </row>
    <row r="11" spans="1:36" ht="17.399999999999999">
      <c r="A11" s="332" t="s">
        <v>994</v>
      </c>
      <c r="B11" s="332" t="s">
        <v>100</v>
      </c>
      <c r="C11" s="385"/>
      <c r="D11" s="41">
        <v>34</v>
      </c>
      <c r="E11" s="196"/>
      <c r="F11" s="196"/>
      <c r="G11" s="196"/>
      <c r="H11" s="196"/>
      <c r="I11" s="323"/>
      <c r="J11" s="196"/>
      <c r="K11" s="196"/>
      <c r="L11" s="196"/>
      <c r="M11" s="196"/>
      <c r="N11" s="41">
        <v>20</v>
      </c>
      <c r="O11" s="196"/>
      <c r="P11" s="196"/>
      <c r="Q11" s="196"/>
      <c r="R11" s="196"/>
      <c r="S11" s="41">
        <v>23</v>
      </c>
      <c r="T11" s="196"/>
      <c r="U11" s="196"/>
      <c r="V11" s="19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1">
        <f t="shared" si="1"/>
        <v>77</v>
      </c>
      <c r="AI11" s="41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1">
        <f t="shared" si="2"/>
        <v>43</v>
      </c>
    </row>
    <row r="12" spans="1:36" ht="17.399999999999999">
      <c r="A12" s="332" t="s">
        <v>1271</v>
      </c>
      <c r="B12" s="332" t="s">
        <v>100</v>
      </c>
      <c r="C12" s="41">
        <v>20</v>
      </c>
      <c r="D12" s="418">
        <v>36</v>
      </c>
      <c r="E12" s="41">
        <v>30</v>
      </c>
      <c r="F12" s="415"/>
      <c r="G12" s="415"/>
      <c r="H12" s="41">
        <v>62</v>
      </c>
      <c r="I12" s="41">
        <v>59</v>
      </c>
      <c r="J12" s="41">
        <v>51</v>
      </c>
      <c r="K12" s="41">
        <v>57</v>
      </c>
      <c r="L12" s="41">
        <v>64</v>
      </c>
      <c r="M12" s="41">
        <v>62</v>
      </c>
      <c r="N12" s="242"/>
      <c r="O12" s="242"/>
      <c r="P12" s="41">
        <v>60</v>
      </c>
      <c r="Q12" s="242"/>
      <c r="R12" s="41">
        <v>44</v>
      </c>
      <c r="S12" s="196"/>
      <c r="T12" s="41">
        <v>69</v>
      </c>
      <c r="U12" s="415"/>
      <c r="V12" s="415"/>
      <c r="W12" s="41"/>
      <c r="X12" s="41"/>
      <c r="Y12" s="41"/>
      <c r="Z12" s="41"/>
      <c r="AA12" s="41"/>
      <c r="AB12" s="41"/>
      <c r="AC12" s="41"/>
      <c r="AD12" s="41"/>
      <c r="AE12" s="41"/>
      <c r="AF12" s="41">
        <v>34</v>
      </c>
      <c r="AG12" s="41">
        <v>40</v>
      </c>
      <c r="AH12" s="41">
        <f t="shared" si="1"/>
        <v>688</v>
      </c>
      <c r="AI12" s="41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1">
        <f t="shared" si="2"/>
        <v>190</v>
      </c>
    </row>
    <row r="13" spans="1:36" ht="17.399999999999999">
      <c r="A13" s="132" t="s">
        <v>1272</v>
      </c>
      <c r="B13" s="332" t="s">
        <v>99</v>
      </c>
      <c r="C13" s="415"/>
      <c r="D13" s="415"/>
      <c r="E13" s="415"/>
      <c r="F13" s="415"/>
      <c r="G13" s="415"/>
      <c r="H13" s="196"/>
      <c r="I13" s="41">
        <v>30</v>
      </c>
      <c r="J13" s="41">
        <v>59</v>
      </c>
      <c r="K13" s="196"/>
      <c r="L13" s="41">
        <v>40</v>
      </c>
      <c r="M13" s="41">
        <v>67</v>
      </c>
      <c r="N13" s="196"/>
      <c r="O13" s="41">
        <v>29</v>
      </c>
      <c r="P13" s="41">
        <v>52</v>
      </c>
      <c r="Q13" s="196"/>
      <c r="R13" s="41">
        <v>66</v>
      </c>
      <c r="S13" s="196"/>
      <c r="T13" s="41">
        <v>56</v>
      </c>
      <c r="U13" s="415"/>
      <c r="V13" s="415"/>
      <c r="W13" s="41"/>
      <c r="X13" s="41"/>
      <c r="Y13" s="41"/>
      <c r="Z13" s="41"/>
      <c r="AA13" s="41"/>
      <c r="AB13" s="41"/>
      <c r="AC13" s="41"/>
      <c r="AD13" s="41"/>
      <c r="AE13" s="41"/>
      <c r="AF13" s="41">
        <v>58</v>
      </c>
      <c r="AG13" s="41">
        <v>65</v>
      </c>
      <c r="AH13" s="41">
        <f t="shared" si="1"/>
        <v>522</v>
      </c>
      <c r="AI13" s="41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1">
        <f t="shared" si="2"/>
        <v>125</v>
      </c>
    </row>
    <row r="14" spans="1:36" ht="17.399999999999999">
      <c r="A14" s="332" t="s">
        <v>857</v>
      </c>
      <c r="B14" s="332" t="s">
        <v>99</v>
      </c>
      <c r="C14" s="41">
        <v>34</v>
      </c>
      <c r="D14" s="41">
        <v>40</v>
      </c>
      <c r="E14" s="41">
        <v>16</v>
      </c>
      <c r="F14" s="41">
        <v>21</v>
      </c>
      <c r="G14" s="41">
        <v>20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196"/>
      <c r="S14" s="41">
        <v>23</v>
      </c>
      <c r="T14" s="196"/>
      <c r="U14" s="41">
        <v>56</v>
      </c>
      <c r="V14" s="41">
        <v>64</v>
      </c>
      <c r="W14" s="41"/>
      <c r="X14" s="41"/>
      <c r="Y14" s="41"/>
      <c r="Z14" s="41"/>
      <c r="AA14" s="41"/>
      <c r="AB14" s="41"/>
      <c r="AC14" s="41"/>
      <c r="AD14" s="41"/>
      <c r="AE14" s="41"/>
      <c r="AF14" s="41">
        <v>22</v>
      </c>
      <c r="AG14" s="41">
        <v>15</v>
      </c>
      <c r="AH14" s="41">
        <f t="shared" si="1"/>
        <v>311</v>
      </c>
      <c r="AI14" s="41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1">
        <f t="shared" si="2"/>
        <v>23</v>
      </c>
    </row>
    <row r="15" spans="1:36" ht="17.399999999999999">
      <c r="A15" s="332" t="s">
        <v>471</v>
      </c>
      <c r="B15" s="332" t="s">
        <v>99</v>
      </c>
      <c r="C15" s="415"/>
      <c r="D15" s="415"/>
      <c r="E15" s="415"/>
      <c r="F15" s="415"/>
      <c r="G15" s="415"/>
      <c r="H15" s="41">
        <v>14</v>
      </c>
      <c r="I15" s="41">
        <v>50</v>
      </c>
      <c r="J15" s="242"/>
      <c r="K15" s="41">
        <v>23</v>
      </c>
      <c r="L15" s="41">
        <v>40</v>
      </c>
      <c r="M15" s="41">
        <v>13</v>
      </c>
      <c r="N15" s="41">
        <v>50</v>
      </c>
      <c r="O15" s="242"/>
      <c r="P15" s="196"/>
      <c r="Q15" s="41">
        <v>25</v>
      </c>
      <c r="R15" s="41">
        <v>14</v>
      </c>
      <c r="S15" s="41">
        <v>57</v>
      </c>
      <c r="T15" s="41">
        <v>24</v>
      </c>
      <c r="U15" s="41">
        <v>24</v>
      </c>
      <c r="V15" s="415"/>
      <c r="W15" s="41"/>
      <c r="X15" s="41"/>
      <c r="Y15" s="41"/>
      <c r="Z15" s="41"/>
      <c r="AA15" s="41"/>
      <c r="AB15" s="41"/>
      <c r="AC15" s="41"/>
      <c r="AD15" s="41"/>
      <c r="AE15" s="41"/>
      <c r="AF15" s="242"/>
      <c r="AG15" s="242"/>
      <c r="AH15" s="41">
        <f t="shared" si="1"/>
        <v>334</v>
      </c>
      <c r="AI15" s="41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1">
        <f t="shared" si="2"/>
        <v>194</v>
      </c>
    </row>
    <row r="16" spans="1:36" ht="17.399999999999999">
      <c r="A16" s="412" t="s">
        <v>1373</v>
      </c>
      <c r="B16" s="412" t="s">
        <v>99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41">
        <v>16</v>
      </c>
      <c r="W16" s="41"/>
      <c r="X16" s="41"/>
      <c r="Y16" s="41"/>
      <c r="Z16" s="41"/>
      <c r="AA16" s="41"/>
      <c r="AB16" s="41"/>
      <c r="AC16" s="41"/>
      <c r="AD16" s="41"/>
      <c r="AE16" s="41"/>
      <c r="AF16" s="196"/>
      <c r="AG16" s="196"/>
      <c r="AH16" s="41">
        <f t="shared" si="1"/>
        <v>16</v>
      </c>
      <c r="AI16" s="41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1">
        <f t="shared" si="2"/>
        <v>0</v>
      </c>
    </row>
    <row r="17" spans="1:36" ht="17.399999999999999">
      <c r="A17" s="332" t="s">
        <v>1191</v>
      </c>
      <c r="B17" s="332" t="s">
        <v>99</v>
      </c>
      <c r="C17" s="41">
        <v>46</v>
      </c>
      <c r="D17" s="41">
        <v>40</v>
      </c>
      <c r="E17" s="41">
        <v>64</v>
      </c>
      <c r="F17" s="41">
        <v>59</v>
      </c>
      <c r="G17" s="41">
        <v>60</v>
      </c>
      <c r="H17" s="41">
        <v>66</v>
      </c>
      <c r="I17" s="196"/>
      <c r="J17" s="41">
        <v>21</v>
      </c>
      <c r="K17" s="41">
        <v>57</v>
      </c>
      <c r="L17" s="196"/>
      <c r="M17" s="196"/>
      <c r="N17" s="41">
        <v>30</v>
      </c>
      <c r="O17" s="41">
        <v>51</v>
      </c>
      <c r="P17" s="41">
        <v>28</v>
      </c>
      <c r="Q17" s="41">
        <v>55</v>
      </c>
      <c r="R17" s="242"/>
      <c r="S17" s="242"/>
      <c r="T17" s="242"/>
      <c r="U17" s="242"/>
      <c r="V17" s="242"/>
      <c r="W17" s="41"/>
      <c r="X17" s="41"/>
      <c r="Y17" s="41"/>
      <c r="Z17" s="41"/>
      <c r="AA17" s="41"/>
      <c r="AB17" s="41"/>
      <c r="AC17" s="41"/>
      <c r="AD17" s="41"/>
      <c r="AE17" s="41"/>
      <c r="AF17" s="242"/>
      <c r="AG17" s="242"/>
      <c r="AH17" s="41">
        <f t="shared" si="1"/>
        <v>577</v>
      </c>
      <c r="AI17" s="41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1">
        <f t="shared" si="2"/>
        <v>138</v>
      </c>
    </row>
    <row r="18" spans="1:36" ht="17.399999999999999">
      <c r="A18" s="332" t="s">
        <v>1274</v>
      </c>
      <c r="B18" s="332" t="s">
        <v>487</v>
      </c>
      <c r="C18" s="41">
        <v>80</v>
      </c>
      <c r="D18" s="41">
        <v>40</v>
      </c>
      <c r="E18" s="41">
        <v>80</v>
      </c>
      <c r="F18" s="242"/>
      <c r="G18" s="41">
        <v>75</v>
      </c>
      <c r="H18" s="242"/>
      <c r="I18" s="418">
        <v>70</v>
      </c>
      <c r="J18" s="41">
        <v>80</v>
      </c>
      <c r="K18" s="196"/>
      <c r="L18" s="41">
        <v>54</v>
      </c>
      <c r="M18" s="41">
        <v>80</v>
      </c>
      <c r="N18" s="196"/>
      <c r="O18" s="196"/>
      <c r="P18" s="41">
        <v>54</v>
      </c>
      <c r="Q18" s="41">
        <v>40</v>
      </c>
      <c r="R18" s="41">
        <v>66</v>
      </c>
      <c r="S18" s="196"/>
      <c r="T18" s="41">
        <v>68</v>
      </c>
      <c r="U18" s="41">
        <v>52</v>
      </c>
      <c r="V18" s="41">
        <v>55</v>
      </c>
      <c r="W18" s="41"/>
      <c r="X18" s="41"/>
      <c r="Y18" s="41"/>
      <c r="Z18" s="41"/>
      <c r="AA18" s="41"/>
      <c r="AB18" s="41"/>
      <c r="AC18" s="41"/>
      <c r="AD18" s="41"/>
      <c r="AE18" s="41"/>
      <c r="AF18" s="242"/>
      <c r="AG18" s="242"/>
      <c r="AH18" s="41">
        <f t="shared" si="1"/>
        <v>894</v>
      </c>
      <c r="AI18" s="41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1">
        <f t="shared" si="2"/>
        <v>122</v>
      </c>
    </row>
    <row r="19" spans="1:36" ht="17.399999999999999">
      <c r="A19" s="332" t="s">
        <v>999</v>
      </c>
      <c r="B19" s="332" t="s">
        <v>487</v>
      </c>
      <c r="C19" s="415"/>
      <c r="D19" s="415"/>
      <c r="E19" s="415"/>
      <c r="F19" s="415"/>
      <c r="G19" s="415"/>
      <c r="H19" s="41">
        <v>51</v>
      </c>
      <c r="I19" s="196"/>
      <c r="J19" s="41">
        <v>80</v>
      </c>
      <c r="K19" s="41">
        <v>80</v>
      </c>
      <c r="L19" s="41">
        <v>66</v>
      </c>
      <c r="M19" s="41">
        <v>14</v>
      </c>
      <c r="N19" s="41">
        <v>69</v>
      </c>
      <c r="O19" s="242"/>
      <c r="P19" s="41">
        <v>26</v>
      </c>
      <c r="Q19" s="41">
        <v>80</v>
      </c>
      <c r="R19" s="41">
        <v>60</v>
      </c>
      <c r="S19" s="196"/>
      <c r="T19" s="41">
        <v>52</v>
      </c>
      <c r="U19" s="242"/>
      <c r="V19" s="242"/>
      <c r="W19" s="41"/>
      <c r="X19" s="41"/>
      <c r="Y19" s="41"/>
      <c r="Z19" s="41"/>
      <c r="AA19" s="41"/>
      <c r="AB19" s="41"/>
      <c r="AC19" s="41"/>
      <c r="AD19" s="41"/>
      <c r="AE19" s="41"/>
      <c r="AF19" s="41">
        <v>80</v>
      </c>
      <c r="AG19" s="242"/>
      <c r="AH19" s="41">
        <f t="shared" si="1"/>
        <v>658</v>
      </c>
      <c r="AI19" s="41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1">
        <f t="shared" si="2"/>
        <v>267</v>
      </c>
    </row>
    <row r="20" spans="1:36" ht="17.399999999999999">
      <c r="A20" s="332" t="s">
        <v>1001</v>
      </c>
      <c r="B20" s="332" t="s">
        <v>488</v>
      </c>
      <c r="C20" s="41">
        <v>40</v>
      </c>
      <c r="D20" s="242"/>
      <c r="E20" s="196"/>
      <c r="F20" s="196"/>
      <c r="G20" s="196"/>
      <c r="H20" s="41">
        <v>11</v>
      </c>
      <c r="I20" s="41">
        <v>28</v>
      </c>
      <c r="J20" s="41">
        <v>21</v>
      </c>
      <c r="K20" s="41">
        <v>18</v>
      </c>
      <c r="L20" s="41">
        <v>14</v>
      </c>
      <c r="M20" s="196"/>
      <c r="N20" s="41">
        <v>80</v>
      </c>
      <c r="O20" s="196"/>
      <c r="P20" s="242"/>
      <c r="Q20" s="242"/>
      <c r="R20" s="242"/>
      <c r="S20" s="323"/>
      <c r="T20" s="196"/>
      <c r="U20" s="41">
        <v>13</v>
      </c>
      <c r="V20" s="41">
        <v>24</v>
      </c>
      <c r="W20" s="41"/>
      <c r="X20" s="41"/>
      <c r="Y20" s="41"/>
      <c r="Z20" s="41"/>
      <c r="AA20" s="41"/>
      <c r="AB20" s="41"/>
      <c r="AC20" s="41"/>
      <c r="AD20" s="41"/>
      <c r="AE20" s="41"/>
      <c r="AF20" s="41">
        <v>80</v>
      </c>
      <c r="AG20" s="41">
        <v>80</v>
      </c>
      <c r="AH20" s="41">
        <f t="shared" si="1"/>
        <v>409</v>
      </c>
      <c r="AI20" s="41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1">
        <f t="shared" si="2"/>
        <v>112</v>
      </c>
    </row>
    <row r="21" spans="1:36" ht="17.399999999999999">
      <c r="A21" s="332" t="s">
        <v>449</v>
      </c>
      <c r="B21" s="332" t="s">
        <v>488</v>
      </c>
      <c r="C21" s="242"/>
      <c r="D21" s="41">
        <v>34</v>
      </c>
      <c r="E21" s="41">
        <v>18</v>
      </c>
      <c r="F21" s="41">
        <v>62</v>
      </c>
      <c r="G21" s="41">
        <v>22</v>
      </c>
      <c r="H21" s="41">
        <v>80</v>
      </c>
      <c r="I21" s="41">
        <v>52</v>
      </c>
      <c r="J21" s="196"/>
      <c r="K21" s="41">
        <v>62</v>
      </c>
      <c r="L21" s="196"/>
      <c r="M21" s="425"/>
      <c r="N21" s="41">
        <v>60</v>
      </c>
      <c r="O21" s="41">
        <v>54</v>
      </c>
      <c r="P21" s="196"/>
      <c r="Q21" s="196"/>
      <c r="R21" s="41">
        <v>14</v>
      </c>
      <c r="S21" s="41">
        <v>36</v>
      </c>
      <c r="T21" s="41">
        <v>12</v>
      </c>
      <c r="U21" s="41">
        <v>28</v>
      </c>
      <c r="V21" s="41">
        <v>25</v>
      </c>
      <c r="W21" s="426"/>
      <c r="X21" s="426"/>
      <c r="Y21" s="426"/>
      <c r="Z21" s="426"/>
      <c r="AA21" s="426"/>
      <c r="AB21" s="426"/>
      <c r="AC21" s="426"/>
      <c r="AD21" s="426"/>
      <c r="AE21" s="426"/>
      <c r="AF21" s="426"/>
      <c r="AG21" s="426"/>
      <c r="AH21" s="41">
        <f t="shared" si="1"/>
        <v>559</v>
      </c>
      <c r="AI21" s="41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1">
        <f t="shared" si="2"/>
        <v>224</v>
      </c>
    </row>
    <row r="22" spans="1:36" ht="17.399999999999999">
      <c r="A22" s="383" t="s">
        <v>1273</v>
      </c>
      <c r="B22" s="383" t="s">
        <v>488</v>
      </c>
      <c r="C22" s="438"/>
      <c r="D22" s="113">
        <v>40</v>
      </c>
      <c r="E22" s="113">
        <v>62</v>
      </c>
      <c r="F22" s="113">
        <v>80</v>
      </c>
      <c r="G22" s="113">
        <v>58</v>
      </c>
      <c r="H22" s="113">
        <v>69</v>
      </c>
      <c r="I22" s="196"/>
      <c r="J22" s="113">
        <v>59</v>
      </c>
      <c r="K22" s="196"/>
      <c r="L22" s="113">
        <v>80</v>
      </c>
      <c r="M22" s="113">
        <v>66</v>
      </c>
      <c r="N22" s="196"/>
      <c r="O22" s="113">
        <v>26</v>
      </c>
      <c r="P22" s="113">
        <v>80</v>
      </c>
      <c r="Q22" s="113">
        <v>40</v>
      </c>
      <c r="R22" s="113">
        <v>20</v>
      </c>
      <c r="S22" s="113">
        <v>80</v>
      </c>
      <c r="T22" s="113">
        <v>28</v>
      </c>
      <c r="U22" s="113">
        <v>67</v>
      </c>
      <c r="V22" s="113">
        <v>80</v>
      </c>
      <c r="W22" s="113"/>
      <c r="X22" s="113"/>
      <c r="Y22" s="113"/>
      <c r="Z22" s="113"/>
      <c r="AA22" s="113"/>
      <c r="AB22" s="113"/>
      <c r="AC22" s="113"/>
      <c r="AD22" s="113"/>
      <c r="AE22" s="113"/>
      <c r="AF22" s="196"/>
      <c r="AG22" s="196"/>
      <c r="AH22" s="41">
        <f t="shared" si="1"/>
        <v>935</v>
      </c>
      <c r="AI22" s="41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1">
        <f t="shared" si="2"/>
        <v>214</v>
      </c>
    </row>
    <row r="23" spans="1:36" ht="17.399999999999999">
      <c r="A23" s="383" t="s">
        <v>1117</v>
      </c>
      <c r="B23" s="383" t="s">
        <v>488</v>
      </c>
      <c r="C23" s="41">
        <v>40</v>
      </c>
      <c r="D23" s="41">
        <v>40</v>
      </c>
      <c r="E23" s="250"/>
      <c r="F23" s="41">
        <v>18</v>
      </c>
      <c r="G23" s="250"/>
      <c r="H23" s="250"/>
      <c r="I23" s="250"/>
      <c r="J23" s="250"/>
      <c r="K23" s="250"/>
      <c r="L23" s="250"/>
      <c r="M23" s="250"/>
      <c r="N23" s="41">
        <v>20</v>
      </c>
      <c r="O23" s="41">
        <v>80</v>
      </c>
      <c r="P23" s="250"/>
      <c r="Q23" s="250"/>
      <c r="R23" s="250"/>
      <c r="S23" s="41">
        <v>44</v>
      </c>
      <c r="T23" s="242"/>
      <c r="U23" s="242"/>
      <c r="V23" s="250"/>
      <c r="W23" s="41"/>
      <c r="X23" s="41"/>
      <c r="Y23" s="41"/>
      <c r="Z23" s="41"/>
      <c r="AA23" s="41"/>
      <c r="AB23" s="41"/>
      <c r="AC23" s="41"/>
      <c r="AD23" s="41"/>
      <c r="AE23" s="41"/>
      <c r="AF23" s="242"/>
      <c r="AG23" s="242"/>
      <c r="AH23" s="41">
        <f t="shared" si="1"/>
        <v>242</v>
      </c>
      <c r="AI23" s="41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1">
        <f t="shared" si="2"/>
        <v>144</v>
      </c>
    </row>
    <row r="24" spans="1:36" ht="17.399999999999999">
      <c r="A24" s="328" t="s">
        <v>1411</v>
      </c>
      <c r="B24" s="328" t="s">
        <v>488</v>
      </c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41"/>
      <c r="X24" s="41"/>
      <c r="Y24" s="41"/>
      <c r="Z24" s="41"/>
      <c r="AA24" s="41"/>
      <c r="AB24" s="41"/>
      <c r="AC24" s="41"/>
      <c r="AD24" s="41"/>
      <c r="AE24" s="41"/>
      <c r="AF24" s="41">
        <v>1</v>
      </c>
      <c r="AG24" s="41">
        <v>76</v>
      </c>
      <c r="AH24" s="41">
        <f t="shared" si="1"/>
        <v>77</v>
      </c>
      <c r="AI24" s="41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1">
        <f t="shared" si="2"/>
        <v>0</v>
      </c>
    </row>
    <row r="25" spans="1:36" ht="17.399999999999999">
      <c r="A25" s="439" t="s">
        <v>1118</v>
      </c>
      <c r="B25" s="440" t="s">
        <v>488</v>
      </c>
      <c r="C25" s="114">
        <v>19</v>
      </c>
      <c r="D25" s="114">
        <v>40</v>
      </c>
      <c r="E25" s="114">
        <v>18</v>
      </c>
      <c r="F25" s="114">
        <v>18</v>
      </c>
      <c r="G25" s="114">
        <v>63</v>
      </c>
      <c r="H25" s="196"/>
      <c r="I25" s="114">
        <v>6</v>
      </c>
      <c r="J25" s="196"/>
      <c r="K25" s="424">
        <v>80</v>
      </c>
      <c r="L25" s="324"/>
      <c r="M25" s="324"/>
      <c r="N25" s="324"/>
      <c r="O25" s="324"/>
      <c r="P25" s="324"/>
      <c r="Q25" s="196"/>
      <c r="R25" s="196"/>
      <c r="S25" s="196"/>
      <c r="T25" s="196"/>
      <c r="U25" s="114">
        <v>48</v>
      </c>
      <c r="V25" s="19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1">
        <f t="shared" si="1"/>
        <v>292</v>
      </c>
      <c r="AI25" s="41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1">
        <f t="shared" si="2"/>
        <v>80</v>
      </c>
    </row>
    <row r="26" spans="1:36" ht="17.399999999999999">
      <c r="A26" s="332" t="s">
        <v>565</v>
      </c>
      <c r="B26" s="332" t="s">
        <v>481</v>
      </c>
      <c r="C26" s="41">
        <v>2</v>
      </c>
      <c r="D26" s="242"/>
      <c r="E26" s="242"/>
      <c r="F26" s="242"/>
      <c r="G26" s="242"/>
      <c r="H26" s="41">
        <v>29</v>
      </c>
      <c r="I26" s="41">
        <v>80</v>
      </c>
      <c r="J26" s="41">
        <v>16</v>
      </c>
      <c r="K26" s="41">
        <v>80</v>
      </c>
      <c r="L26" s="41">
        <v>26</v>
      </c>
      <c r="M26" s="41">
        <v>66</v>
      </c>
      <c r="N26" s="324"/>
      <c r="O26" s="324"/>
      <c r="P26" s="324"/>
      <c r="Q26" s="324"/>
      <c r="R26" s="324"/>
      <c r="S26" s="324"/>
      <c r="T26" s="41">
        <v>21</v>
      </c>
      <c r="U26" s="41">
        <v>80</v>
      </c>
      <c r="V26" s="41">
        <v>80</v>
      </c>
      <c r="W26" s="41"/>
      <c r="X26" s="41"/>
      <c r="Y26" s="41"/>
      <c r="Z26" s="41"/>
      <c r="AA26" s="41"/>
      <c r="AB26" s="41"/>
      <c r="AC26" s="41"/>
      <c r="AD26" s="41"/>
      <c r="AE26" s="41"/>
      <c r="AF26" s="196"/>
      <c r="AG26" s="41">
        <v>59</v>
      </c>
      <c r="AH26" s="41">
        <f t="shared" si="1"/>
        <v>539</v>
      </c>
      <c r="AI26" s="41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1">
        <f t="shared" si="2"/>
        <v>127</v>
      </c>
    </row>
    <row r="27" spans="1:36" ht="17.399999999999999">
      <c r="A27" s="332" t="s">
        <v>805</v>
      </c>
      <c r="B27" s="332" t="s">
        <v>481</v>
      </c>
      <c r="C27" s="41">
        <v>61</v>
      </c>
      <c r="D27" s="41">
        <v>66</v>
      </c>
      <c r="E27" s="41">
        <v>80</v>
      </c>
      <c r="F27" s="41">
        <v>80</v>
      </c>
      <c r="G27" s="41">
        <v>17</v>
      </c>
      <c r="H27" s="41">
        <v>80</v>
      </c>
      <c r="I27" s="418">
        <v>70</v>
      </c>
      <c r="J27" s="418">
        <v>54</v>
      </c>
      <c r="K27" s="196"/>
      <c r="L27" s="41">
        <v>80</v>
      </c>
      <c r="M27" s="41">
        <v>80</v>
      </c>
      <c r="N27" s="41">
        <v>80</v>
      </c>
      <c r="O27" s="196"/>
      <c r="P27" s="41">
        <v>80</v>
      </c>
      <c r="Q27" s="41">
        <v>80</v>
      </c>
      <c r="R27" s="41">
        <v>80</v>
      </c>
      <c r="S27" s="196"/>
      <c r="T27" s="41">
        <v>80</v>
      </c>
      <c r="U27" s="415"/>
      <c r="V27" s="415"/>
      <c r="W27" s="41"/>
      <c r="X27" s="41"/>
      <c r="Y27" s="41"/>
      <c r="Z27" s="41"/>
      <c r="AA27" s="41"/>
      <c r="AB27" s="41"/>
      <c r="AC27" s="41"/>
      <c r="AD27" s="41"/>
      <c r="AE27" s="41"/>
      <c r="AF27" s="41">
        <v>80</v>
      </c>
      <c r="AG27" s="196"/>
      <c r="AH27" s="41">
        <f t="shared" si="1"/>
        <v>1148</v>
      </c>
      <c r="AI27" s="41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1">
        <f t="shared" si="2"/>
        <v>240</v>
      </c>
    </row>
    <row r="28" spans="1:36" ht="17.399999999999999">
      <c r="A28" s="332" t="s">
        <v>1275</v>
      </c>
      <c r="B28" s="332" t="s">
        <v>481</v>
      </c>
      <c r="C28" s="242"/>
      <c r="D28" s="242"/>
      <c r="E28" s="242"/>
      <c r="F28" s="242"/>
      <c r="G28" s="242"/>
      <c r="H28" s="196"/>
      <c r="I28" s="196"/>
      <c r="J28" s="196"/>
      <c r="K28" s="41">
        <v>16</v>
      </c>
      <c r="L28" s="196"/>
      <c r="M28" s="196"/>
      <c r="N28" s="41">
        <v>11</v>
      </c>
      <c r="O28" s="41">
        <v>6</v>
      </c>
      <c r="P28" s="196"/>
      <c r="Q28" s="196"/>
      <c r="R28" s="196"/>
      <c r="S28" s="41">
        <v>51</v>
      </c>
      <c r="T28" s="196"/>
      <c r="U28" s="242"/>
      <c r="V28" s="242"/>
      <c r="W28" s="41"/>
      <c r="X28" s="41"/>
      <c r="Y28" s="41"/>
      <c r="Z28" s="41"/>
      <c r="AA28" s="41"/>
      <c r="AB28" s="41"/>
      <c r="AC28" s="41"/>
      <c r="AD28" s="41"/>
      <c r="AE28" s="41"/>
      <c r="AF28" s="196"/>
      <c r="AG28" s="41">
        <v>4</v>
      </c>
      <c r="AH28" s="41">
        <f t="shared" si="1"/>
        <v>88</v>
      </c>
      <c r="AI28" s="41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1">
        <f t="shared" si="2"/>
        <v>84</v>
      </c>
    </row>
    <row r="29" spans="1:36" ht="17.399999999999999">
      <c r="A29" s="332" t="s">
        <v>588</v>
      </c>
      <c r="B29" s="332" t="s">
        <v>481</v>
      </c>
      <c r="C29" s="415"/>
      <c r="D29" s="415"/>
      <c r="E29" s="415"/>
      <c r="F29" s="415"/>
      <c r="G29" s="415"/>
      <c r="H29" s="242"/>
      <c r="I29" s="41">
        <v>80</v>
      </c>
      <c r="J29" s="196"/>
      <c r="K29" s="41">
        <v>64</v>
      </c>
      <c r="L29" s="41">
        <v>80</v>
      </c>
      <c r="M29" s="41">
        <v>80</v>
      </c>
      <c r="N29" s="242"/>
      <c r="O29" s="41">
        <v>74</v>
      </c>
      <c r="P29" s="41">
        <v>19</v>
      </c>
      <c r="Q29" s="41">
        <v>55</v>
      </c>
      <c r="R29" s="41">
        <v>33</v>
      </c>
      <c r="S29" s="41">
        <v>80</v>
      </c>
      <c r="T29" s="242"/>
      <c r="U29" s="41">
        <v>80</v>
      </c>
      <c r="V29" s="41">
        <v>80</v>
      </c>
      <c r="W29" s="430"/>
      <c r="X29" s="430"/>
      <c r="Y29" s="41"/>
      <c r="Z29" s="41"/>
      <c r="AA29" s="41"/>
      <c r="AB29" s="41"/>
      <c r="AC29" s="41"/>
      <c r="AD29" s="41"/>
      <c r="AE29" s="41"/>
      <c r="AF29" s="41">
        <v>80</v>
      </c>
      <c r="AG29" s="41">
        <v>57</v>
      </c>
      <c r="AH29" s="41">
        <f t="shared" si="1"/>
        <v>862</v>
      </c>
      <c r="AI29" s="41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1">
        <f t="shared" si="2"/>
        <v>298</v>
      </c>
    </row>
    <row r="30" spans="1:36" ht="17.399999999999999">
      <c r="A30" s="332" t="s">
        <v>636</v>
      </c>
      <c r="B30" s="332" t="s">
        <v>481</v>
      </c>
      <c r="C30" s="41">
        <v>61</v>
      </c>
      <c r="D30" s="41">
        <v>66</v>
      </c>
      <c r="E30" s="41">
        <v>62</v>
      </c>
      <c r="F30" s="41">
        <v>80</v>
      </c>
      <c r="G30" s="41">
        <v>80</v>
      </c>
      <c r="H30" s="41">
        <v>80</v>
      </c>
      <c r="I30" s="196"/>
      <c r="J30" s="423">
        <v>55</v>
      </c>
      <c r="K30" s="324"/>
      <c r="L30" s="324"/>
      <c r="M30" s="41">
        <v>14</v>
      </c>
      <c r="N30" s="41">
        <v>80</v>
      </c>
      <c r="O30" s="41">
        <v>80</v>
      </c>
      <c r="P30" s="41">
        <v>80</v>
      </c>
      <c r="Q30" s="41">
        <v>80</v>
      </c>
      <c r="R30" s="41">
        <v>80</v>
      </c>
      <c r="S30" s="196"/>
      <c r="T30" s="41">
        <v>80</v>
      </c>
      <c r="U30" s="324"/>
      <c r="V30" s="324"/>
      <c r="W30" s="41"/>
      <c r="X30" s="41"/>
      <c r="Y30" s="41"/>
      <c r="Z30" s="41"/>
      <c r="AA30" s="41"/>
      <c r="AB30" s="41"/>
      <c r="AC30" s="41"/>
      <c r="AD30" s="41"/>
      <c r="AE30" s="41"/>
      <c r="AF30" s="41">
        <v>60</v>
      </c>
      <c r="AG30" s="41">
        <v>80</v>
      </c>
      <c r="AH30" s="41">
        <f t="shared" si="1"/>
        <v>1118</v>
      </c>
      <c r="AI30" s="41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1">
        <f t="shared" si="2"/>
        <v>240</v>
      </c>
    </row>
    <row r="31" spans="1:36" ht="17.399999999999999">
      <c r="A31" s="328" t="s">
        <v>1181</v>
      </c>
      <c r="B31" s="328" t="s">
        <v>481</v>
      </c>
      <c r="C31" s="41">
        <v>19</v>
      </c>
      <c r="D31" s="41">
        <v>60</v>
      </c>
      <c r="E31" s="41">
        <v>80</v>
      </c>
      <c r="F31" s="41">
        <v>62</v>
      </c>
      <c r="G31" s="41">
        <v>80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41">
        <v>29</v>
      </c>
      <c r="T31" s="196"/>
      <c r="U31" s="196"/>
      <c r="V31" s="196"/>
      <c r="W31" s="430"/>
      <c r="X31" s="430"/>
      <c r="Y31" s="41"/>
      <c r="Z31" s="41"/>
      <c r="AA31" s="41"/>
      <c r="AB31" s="41"/>
      <c r="AC31" s="41"/>
      <c r="AD31" s="41"/>
      <c r="AE31" s="41"/>
      <c r="AF31" s="196"/>
      <c r="AG31" s="41">
        <v>23</v>
      </c>
      <c r="AH31" s="41">
        <f t="shared" si="1"/>
        <v>353</v>
      </c>
      <c r="AI31" s="41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1">
        <f t="shared" si="2"/>
        <v>29</v>
      </c>
    </row>
    <row r="32" spans="1:36" ht="17.399999999999999">
      <c r="A32" s="412" t="s">
        <v>1192</v>
      </c>
      <c r="B32" s="412" t="s">
        <v>481</v>
      </c>
      <c r="C32" s="416">
        <v>74</v>
      </c>
      <c r="D32" s="41">
        <v>14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41"/>
      <c r="X32" s="41"/>
      <c r="Y32" s="41"/>
      <c r="Z32" s="41"/>
      <c r="AA32" s="41"/>
      <c r="AB32" s="41"/>
      <c r="AC32" s="41"/>
      <c r="AD32" s="41"/>
      <c r="AE32" s="41"/>
      <c r="AF32" s="196"/>
      <c r="AG32" s="196"/>
      <c r="AH32" s="41">
        <f t="shared" si="1"/>
        <v>88</v>
      </c>
      <c r="AI32" s="41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1">
        <f t="shared" si="2"/>
        <v>0</v>
      </c>
    </row>
    <row r="33" spans="1:36" ht="17.399999999999999">
      <c r="A33" s="332" t="s">
        <v>1002</v>
      </c>
      <c r="B33" s="332" t="s">
        <v>489</v>
      </c>
      <c r="C33" s="242"/>
      <c r="D33" s="242"/>
      <c r="E33" s="196"/>
      <c r="F33" s="196"/>
      <c r="G33" s="196"/>
      <c r="H33" s="242"/>
      <c r="I33" s="242"/>
      <c r="J33" s="242"/>
      <c r="K33" s="242"/>
      <c r="L33" s="242"/>
      <c r="M33" s="242"/>
      <c r="N33" s="196"/>
      <c r="O33" s="418">
        <v>70</v>
      </c>
      <c r="P33" s="41">
        <v>61</v>
      </c>
      <c r="Q33" s="41">
        <v>25</v>
      </c>
      <c r="R33" s="41">
        <v>47</v>
      </c>
      <c r="S33" s="41">
        <v>80</v>
      </c>
      <c r="T33" s="41">
        <v>59</v>
      </c>
      <c r="U33" s="41">
        <v>32</v>
      </c>
      <c r="V33" s="41">
        <v>56</v>
      </c>
      <c r="W33" s="41"/>
      <c r="X33" s="41"/>
      <c r="Y33" s="41"/>
      <c r="Z33" s="41"/>
      <c r="AA33" s="41"/>
      <c r="AB33" s="41"/>
      <c r="AC33" s="41"/>
      <c r="AD33" s="41"/>
      <c r="AE33" s="41"/>
      <c r="AF33" s="41">
        <v>20</v>
      </c>
      <c r="AG33" s="41">
        <v>21</v>
      </c>
      <c r="AH33" s="41">
        <f t="shared" si="1"/>
        <v>471</v>
      </c>
      <c r="AI33" s="41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1">
        <f t="shared" si="2"/>
        <v>209</v>
      </c>
    </row>
    <row r="34" spans="1:36" ht="17.399999999999999">
      <c r="A34" s="332" t="s">
        <v>459</v>
      </c>
      <c r="B34" s="331" t="s">
        <v>97</v>
      </c>
      <c r="C34" s="415"/>
      <c r="D34" s="415"/>
      <c r="E34" s="415"/>
      <c r="F34" s="415"/>
      <c r="G34" s="415"/>
      <c r="H34" s="196"/>
      <c r="I34" s="41">
        <v>78</v>
      </c>
      <c r="J34" s="196"/>
      <c r="K34" s="41">
        <v>15</v>
      </c>
      <c r="L34" s="41">
        <v>16</v>
      </c>
      <c r="M34" s="196"/>
      <c r="N34" s="41">
        <v>60</v>
      </c>
      <c r="O34" s="196"/>
      <c r="P34" s="41">
        <v>8</v>
      </c>
      <c r="Q34" s="196"/>
      <c r="R34" s="41">
        <v>8</v>
      </c>
      <c r="S34" s="41">
        <v>80</v>
      </c>
      <c r="T34" s="196"/>
      <c r="U34" s="415"/>
      <c r="V34" s="415"/>
      <c r="W34" s="41"/>
      <c r="X34" s="41"/>
      <c r="Y34" s="41"/>
      <c r="Z34" s="41"/>
      <c r="AA34" s="41"/>
      <c r="AB34" s="41"/>
      <c r="AC34" s="41"/>
      <c r="AD34" s="41"/>
      <c r="AE34" s="41"/>
      <c r="AF34" s="41">
        <v>14</v>
      </c>
      <c r="AG34" s="41">
        <v>15</v>
      </c>
      <c r="AH34" s="41">
        <f t="shared" si="1"/>
        <v>294</v>
      </c>
      <c r="AI34" s="41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1">
        <f t="shared" si="2"/>
        <v>171</v>
      </c>
    </row>
    <row r="35" spans="1:36" ht="17.399999999999999">
      <c r="A35" s="332" t="s">
        <v>1201</v>
      </c>
      <c r="B35" s="332" t="s">
        <v>97</v>
      </c>
      <c r="C35" s="242"/>
      <c r="D35" s="41">
        <v>57</v>
      </c>
      <c r="E35" s="41">
        <v>71</v>
      </c>
      <c r="F35" s="41">
        <v>74</v>
      </c>
      <c r="G35" s="41">
        <v>60</v>
      </c>
      <c r="H35" s="41">
        <v>62</v>
      </c>
      <c r="I35" s="41">
        <v>19</v>
      </c>
      <c r="J35" s="41">
        <v>53</v>
      </c>
      <c r="K35" s="196"/>
      <c r="L35" s="41">
        <v>64</v>
      </c>
      <c r="M35" s="41">
        <v>24</v>
      </c>
      <c r="N35" s="196"/>
      <c r="O35" s="41">
        <v>51</v>
      </c>
      <c r="P35" s="196"/>
      <c r="Q35" s="41">
        <v>25</v>
      </c>
      <c r="R35" s="41">
        <v>72</v>
      </c>
      <c r="S35" s="41">
        <v>39</v>
      </c>
      <c r="T35" s="41">
        <v>16</v>
      </c>
      <c r="U35" s="41">
        <v>80</v>
      </c>
      <c r="V35" s="41">
        <v>51</v>
      </c>
      <c r="W35" s="41"/>
      <c r="X35" s="41"/>
      <c r="Y35" s="41"/>
      <c r="Z35" s="41"/>
      <c r="AA35" s="41"/>
      <c r="AB35" s="41"/>
      <c r="AC35" s="41"/>
      <c r="AD35" s="41"/>
      <c r="AE35" s="41"/>
      <c r="AF35" s="242"/>
      <c r="AG35" s="242"/>
      <c r="AH35" s="41">
        <f t="shared" si="1"/>
        <v>818</v>
      </c>
      <c r="AI35" s="41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1">
        <f t="shared" si="2"/>
        <v>170</v>
      </c>
    </row>
    <row r="36" spans="1:36" ht="17.399999999999999">
      <c r="A36" s="332" t="s">
        <v>531</v>
      </c>
      <c r="B36" s="332" t="s">
        <v>97</v>
      </c>
      <c r="C36" s="242"/>
      <c r="D36" s="242"/>
      <c r="E36" s="242"/>
      <c r="F36" s="242"/>
      <c r="G36" s="242"/>
      <c r="H36" s="41">
        <v>18</v>
      </c>
      <c r="I36" s="196"/>
      <c r="J36" s="41">
        <v>27</v>
      </c>
      <c r="K36" s="41">
        <v>65</v>
      </c>
      <c r="L36" s="196"/>
      <c r="M36" s="41">
        <v>56</v>
      </c>
      <c r="N36" s="41">
        <v>20</v>
      </c>
      <c r="O36" s="41">
        <v>29</v>
      </c>
      <c r="P36" s="41">
        <v>72</v>
      </c>
      <c r="Q36" s="41">
        <v>55</v>
      </c>
      <c r="R36" s="196"/>
      <c r="S36" s="242"/>
      <c r="T36" s="41">
        <v>64</v>
      </c>
      <c r="U36" s="41">
        <v>48</v>
      </c>
      <c r="V36" s="415"/>
      <c r="W36" s="41"/>
      <c r="X36" s="41"/>
      <c r="Y36" s="41"/>
      <c r="Z36" s="41"/>
      <c r="AA36" s="41"/>
      <c r="AB36" s="41"/>
      <c r="AC36" s="41"/>
      <c r="AD36" s="41"/>
      <c r="AE36" s="41"/>
      <c r="AF36" s="41">
        <v>66</v>
      </c>
      <c r="AG36" s="41">
        <v>65</v>
      </c>
      <c r="AH36" s="41">
        <f t="shared" si="1"/>
        <v>585</v>
      </c>
      <c r="AI36" s="41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1">
        <f t="shared" si="2"/>
        <v>178</v>
      </c>
    </row>
    <row r="37" spans="1:36" ht="17.399999999999999">
      <c r="A37" s="328" t="s">
        <v>1276</v>
      </c>
      <c r="B37" s="328" t="s">
        <v>97</v>
      </c>
      <c r="C37" s="41">
        <v>70</v>
      </c>
      <c r="D37" s="41">
        <v>23</v>
      </c>
      <c r="E37" s="41">
        <v>18</v>
      </c>
      <c r="F37" s="41">
        <v>6</v>
      </c>
      <c r="G37" s="41">
        <v>20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41">
        <v>29</v>
      </c>
      <c r="W37" s="41"/>
      <c r="X37" s="41"/>
      <c r="Y37" s="41"/>
      <c r="Z37" s="41"/>
      <c r="AA37" s="41"/>
      <c r="AB37" s="41"/>
      <c r="AC37" s="41"/>
      <c r="AD37" s="41"/>
      <c r="AE37" s="41"/>
      <c r="AF37" s="196"/>
      <c r="AG37" s="196"/>
      <c r="AH37" s="41">
        <f t="shared" si="1"/>
        <v>166</v>
      </c>
      <c r="AI37" s="41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1">
        <f t="shared" si="2"/>
        <v>0</v>
      </c>
    </row>
    <row r="38" spans="1:36" ht="17.399999999999999">
      <c r="A38" s="412" t="s">
        <v>1277</v>
      </c>
      <c r="B38" s="412" t="s">
        <v>97</v>
      </c>
      <c r="C38" s="41">
        <v>10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41"/>
      <c r="X38" s="41"/>
      <c r="Y38" s="41"/>
      <c r="Z38" s="41"/>
      <c r="AA38" s="41"/>
      <c r="AB38" s="41"/>
      <c r="AC38" s="41"/>
      <c r="AD38" s="41"/>
      <c r="AE38" s="41"/>
      <c r="AF38" s="196"/>
      <c r="AG38" s="196"/>
      <c r="AH38" s="41">
        <f t="shared" si="1"/>
        <v>10</v>
      </c>
      <c r="AI38" s="41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1">
        <f t="shared" si="2"/>
        <v>0</v>
      </c>
    </row>
    <row r="39" spans="1:36" ht="17.399999999999999">
      <c r="A39" s="332" t="s">
        <v>1120</v>
      </c>
      <c r="B39" s="331" t="s">
        <v>103</v>
      </c>
      <c r="C39" s="41">
        <v>61</v>
      </c>
      <c r="D39" s="41">
        <v>80</v>
      </c>
      <c r="E39" s="41">
        <v>71</v>
      </c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41">
        <v>65</v>
      </c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1">
        <f t="shared" si="1"/>
        <v>277</v>
      </c>
      <c r="AI39" s="41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1">
        <f t="shared" si="2"/>
        <v>0</v>
      </c>
    </row>
    <row r="40" spans="1:36" ht="17.399999999999999">
      <c r="A40" s="332" t="s">
        <v>638</v>
      </c>
      <c r="B40" s="331" t="s">
        <v>103</v>
      </c>
      <c r="C40" s="415"/>
      <c r="D40" s="415"/>
      <c r="E40" s="415"/>
      <c r="F40" s="415"/>
      <c r="G40" s="415"/>
      <c r="H40" s="41">
        <v>80</v>
      </c>
      <c r="I40" s="41">
        <v>80</v>
      </c>
      <c r="J40" s="41">
        <v>80</v>
      </c>
      <c r="K40" s="41">
        <v>80</v>
      </c>
      <c r="L40" s="41">
        <v>80</v>
      </c>
      <c r="M40" s="41">
        <v>72</v>
      </c>
      <c r="N40" s="418">
        <v>66</v>
      </c>
      <c r="O40" s="196"/>
      <c r="P40" s="41">
        <v>80</v>
      </c>
      <c r="Q40" s="41">
        <v>80</v>
      </c>
      <c r="R40" s="41">
        <v>80</v>
      </c>
      <c r="S40" s="196"/>
      <c r="T40" s="41">
        <v>80</v>
      </c>
      <c r="U40" s="415"/>
      <c r="V40" s="415"/>
      <c r="W40" s="41"/>
      <c r="X40" s="41"/>
      <c r="Y40" s="41"/>
      <c r="Z40" s="41"/>
      <c r="AA40" s="41"/>
      <c r="AB40" s="41"/>
      <c r="AC40" s="41"/>
      <c r="AD40" s="41"/>
      <c r="AE40" s="41"/>
      <c r="AF40" s="41">
        <v>80</v>
      </c>
      <c r="AG40" s="41">
        <v>80</v>
      </c>
      <c r="AH40" s="41">
        <f t="shared" si="1"/>
        <v>1018</v>
      </c>
      <c r="AI40" s="41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1">
        <f t="shared" si="2"/>
        <v>306</v>
      </c>
    </row>
    <row r="41" spans="1:36" ht="17.399999999999999">
      <c r="A41" s="412" t="s">
        <v>1279</v>
      </c>
      <c r="B41" s="412" t="s">
        <v>103</v>
      </c>
      <c r="C41" s="41">
        <v>19</v>
      </c>
      <c r="D41" s="196"/>
      <c r="E41" s="196"/>
      <c r="F41" s="41">
        <v>7</v>
      </c>
      <c r="G41" s="41">
        <v>7</v>
      </c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41"/>
      <c r="X41" s="41"/>
      <c r="Y41" s="41"/>
      <c r="Z41" s="41"/>
      <c r="AA41" s="41"/>
      <c r="AB41" s="41"/>
      <c r="AC41" s="41"/>
      <c r="AD41" s="41"/>
      <c r="AE41" s="41"/>
      <c r="AF41" s="196"/>
      <c r="AG41" s="196"/>
      <c r="AH41" s="41">
        <f t="shared" si="1"/>
        <v>33</v>
      </c>
      <c r="AI41" s="41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1">
        <f t="shared" si="2"/>
        <v>0</v>
      </c>
    </row>
    <row r="42" spans="1:36" ht="17.399999999999999">
      <c r="A42" s="412" t="s">
        <v>1374</v>
      </c>
      <c r="B42" s="412" t="s">
        <v>103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41">
        <v>15</v>
      </c>
      <c r="W42" s="41"/>
      <c r="X42" s="41"/>
      <c r="Y42" s="41"/>
      <c r="Z42" s="41"/>
      <c r="AA42" s="41"/>
      <c r="AB42" s="41"/>
      <c r="AC42" s="41"/>
      <c r="AD42" s="41"/>
      <c r="AE42" s="41"/>
      <c r="AF42" s="196"/>
      <c r="AG42" s="196"/>
      <c r="AH42" s="41">
        <f t="shared" si="1"/>
        <v>15</v>
      </c>
      <c r="AI42" s="41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1">
        <f t="shared" si="2"/>
        <v>0</v>
      </c>
    </row>
    <row r="43" spans="1:36" ht="17.399999999999999">
      <c r="A43" s="332" t="s">
        <v>1412</v>
      </c>
      <c r="B43" s="441" t="s">
        <v>103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41"/>
      <c r="X43" s="41"/>
      <c r="Y43" s="41"/>
      <c r="Z43" s="41"/>
      <c r="AA43" s="41"/>
      <c r="AB43" s="41"/>
      <c r="AC43" s="41"/>
      <c r="AD43" s="41"/>
      <c r="AE43" s="41"/>
      <c r="AF43" s="41">
        <v>30</v>
      </c>
      <c r="AG43" s="41">
        <v>80</v>
      </c>
      <c r="AH43" s="41">
        <f t="shared" si="1"/>
        <v>110</v>
      </c>
      <c r="AI43" s="41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1">
        <f t="shared" si="2"/>
        <v>0</v>
      </c>
    </row>
    <row r="44" spans="1:36" ht="17.399999999999999">
      <c r="A44" s="332" t="s">
        <v>478</v>
      </c>
      <c r="B44" s="332" t="s">
        <v>98</v>
      </c>
      <c r="C44" s="415"/>
      <c r="D44" s="415"/>
      <c r="E44" s="415"/>
      <c r="F44" s="415"/>
      <c r="G44" s="415"/>
      <c r="H44" s="41">
        <v>51</v>
      </c>
      <c r="I44" s="196"/>
      <c r="J44" s="196"/>
      <c r="K44" s="41">
        <v>80</v>
      </c>
      <c r="L44" s="41">
        <v>80</v>
      </c>
      <c r="M44" s="41">
        <v>80</v>
      </c>
      <c r="N44" s="41">
        <v>80</v>
      </c>
      <c r="O44" s="196"/>
      <c r="P44" s="41">
        <v>80</v>
      </c>
      <c r="Q44" s="41">
        <v>80</v>
      </c>
      <c r="R44" s="41">
        <v>79</v>
      </c>
      <c r="S44" s="196"/>
      <c r="T44" s="41">
        <v>80</v>
      </c>
      <c r="U44" s="415"/>
      <c r="V44" s="415"/>
      <c r="W44" s="41"/>
      <c r="X44" s="41"/>
      <c r="Y44" s="41"/>
      <c r="Z44" s="41"/>
      <c r="AA44" s="41"/>
      <c r="AB44" s="41"/>
      <c r="AC44" s="41"/>
      <c r="AD44" s="41"/>
      <c r="AE44" s="41"/>
      <c r="AF44" s="41">
        <v>80</v>
      </c>
      <c r="AG44" s="41">
        <v>80</v>
      </c>
      <c r="AH44" s="41">
        <f t="shared" si="1"/>
        <v>850</v>
      </c>
      <c r="AI44" s="41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1">
        <f t="shared" si="2"/>
        <v>320</v>
      </c>
    </row>
    <row r="45" spans="1:36" ht="17.399999999999999">
      <c r="A45" s="332" t="s">
        <v>626</v>
      </c>
      <c r="B45" s="332" t="s">
        <v>98</v>
      </c>
      <c r="C45" s="242"/>
      <c r="D45" s="242"/>
      <c r="E45" s="242"/>
      <c r="F45" s="242"/>
      <c r="G45" s="242"/>
      <c r="H45" s="41">
        <v>27</v>
      </c>
      <c r="I45" s="41">
        <v>55</v>
      </c>
      <c r="J45" s="41">
        <v>11</v>
      </c>
      <c r="K45" s="41">
        <v>80</v>
      </c>
      <c r="L45" s="41">
        <v>80</v>
      </c>
      <c r="M45" s="41">
        <v>80</v>
      </c>
      <c r="N45" s="196"/>
      <c r="O45" s="41">
        <v>80</v>
      </c>
      <c r="P45" s="41">
        <v>80</v>
      </c>
      <c r="Q45" s="41">
        <v>80</v>
      </c>
      <c r="R45" s="196"/>
      <c r="S45" s="196"/>
      <c r="T45" s="41">
        <v>80</v>
      </c>
      <c r="U45" s="41">
        <v>80</v>
      </c>
      <c r="V45" s="41">
        <v>80</v>
      </c>
      <c r="W45" s="41"/>
      <c r="X45" s="41"/>
      <c r="Y45" s="41"/>
      <c r="Z45" s="41"/>
      <c r="AA45" s="41"/>
      <c r="AB45" s="41"/>
      <c r="AC45" s="41"/>
      <c r="AD45" s="41"/>
      <c r="AE45" s="41"/>
      <c r="AF45" s="41">
        <v>50</v>
      </c>
      <c r="AG45" s="196"/>
      <c r="AH45" s="41">
        <f t="shared" si="1"/>
        <v>863</v>
      </c>
      <c r="AI45" s="41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1">
        <f t="shared" si="2"/>
        <v>320</v>
      </c>
    </row>
    <row r="46" spans="1:36" ht="17.399999999999999">
      <c r="A46" s="332" t="s">
        <v>644</v>
      </c>
      <c r="B46" s="332" t="s">
        <v>643</v>
      </c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41"/>
      <c r="X46" s="41"/>
      <c r="Y46" s="41"/>
      <c r="Z46" s="41"/>
      <c r="AA46" s="41"/>
      <c r="AB46" s="41"/>
      <c r="AC46" s="41"/>
      <c r="AD46" s="41"/>
      <c r="AE46" s="41"/>
      <c r="AF46" s="242"/>
      <c r="AG46" s="242"/>
      <c r="AH46" s="41">
        <f t="shared" si="1"/>
        <v>0</v>
      </c>
      <c r="AI46" s="41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1">
        <f t="shared" si="2"/>
        <v>0</v>
      </c>
    </row>
    <row r="47" spans="1:36" ht="17.399999999999999">
      <c r="A47" s="332" t="s">
        <v>1280</v>
      </c>
      <c r="B47" s="332" t="s">
        <v>98</v>
      </c>
      <c r="C47" s="41">
        <v>40</v>
      </c>
      <c r="D47" s="41">
        <v>66</v>
      </c>
      <c r="E47" s="41">
        <v>80</v>
      </c>
      <c r="F47" s="41">
        <v>62</v>
      </c>
      <c r="G47" s="41">
        <v>80</v>
      </c>
      <c r="H47" s="41">
        <v>80</v>
      </c>
      <c r="I47" s="41">
        <v>25</v>
      </c>
      <c r="J47" s="41">
        <v>69</v>
      </c>
      <c r="K47" s="196"/>
      <c r="L47" s="196"/>
      <c r="M47" s="196"/>
      <c r="N47" s="41">
        <v>80</v>
      </c>
      <c r="O47" s="196"/>
      <c r="P47" s="196"/>
      <c r="Q47" s="196"/>
      <c r="R47" s="41">
        <v>80</v>
      </c>
      <c r="S47" s="41">
        <v>80</v>
      </c>
      <c r="T47" s="196"/>
      <c r="U47" s="323"/>
      <c r="V47" s="41">
        <v>24</v>
      </c>
      <c r="W47" s="41"/>
      <c r="X47" s="41"/>
      <c r="Y47" s="41"/>
      <c r="Z47" s="41"/>
      <c r="AA47" s="41"/>
      <c r="AB47" s="41"/>
      <c r="AC47" s="41"/>
      <c r="AD47" s="41"/>
      <c r="AE47" s="41"/>
      <c r="AF47" s="196"/>
      <c r="AG47" s="196"/>
      <c r="AH47" s="41">
        <f t="shared" si="1"/>
        <v>766</v>
      </c>
      <c r="AI47" s="41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1">
        <f t="shared" si="2"/>
        <v>160</v>
      </c>
    </row>
    <row r="48" spans="1:36" ht="17.399999999999999">
      <c r="A48" s="412" t="s">
        <v>1281</v>
      </c>
      <c r="B48" s="412" t="s">
        <v>98</v>
      </c>
      <c r="C48" s="41">
        <v>40</v>
      </c>
      <c r="D48" s="41">
        <v>34</v>
      </c>
      <c r="E48" s="41">
        <v>33</v>
      </c>
      <c r="F48" s="41">
        <v>18</v>
      </c>
      <c r="G48" s="41">
        <v>32</v>
      </c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41"/>
      <c r="X48" s="41"/>
      <c r="Y48" s="41"/>
      <c r="Z48" s="41"/>
      <c r="AA48" s="41"/>
      <c r="AB48" s="41"/>
      <c r="AC48" s="41"/>
      <c r="AD48" s="41"/>
      <c r="AE48" s="41"/>
      <c r="AF48" s="41">
        <v>40</v>
      </c>
      <c r="AG48" s="41">
        <v>80</v>
      </c>
      <c r="AH48" s="41">
        <f t="shared" si="1"/>
        <v>277</v>
      </c>
      <c r="AI48" s="41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1">
        <f t="shared" si="2"/>
        <v>0</v>
      </c>
    </row>
    <row r="49" spans="1:36" ht="17.399999999999999">
      <c r="A49" s="328" t="s">
        <v>1282</v>
      </c>
      <c r="B49" s="328" t="s">
        <v>98</v>
      </c>
      <c r="C49" s="41">
        <v>61</v>
      </c>
      <c r="D49" s="41">
        <v>46</v>
      </c>
      <c r="E49" s="41">
        <v>47</v>
      </c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41"/>
      <c r="X49" s="41"/>
      <c r="Y49" s="41"/>
      <c r="Z49" s="41"/>
      <c r="AA49" s="41"/>
      <c r="AB49" s="41"/>
      <c r="AC49" s="41"/>
      <c r="AD49" s="41"/>
      <c r="AE49" s="41"/>
      <c r="AF49" s="196"/>
      <c r="AG49" s="196"/>
      <c r="AH49" s="41">
        <f t="shared" si="1"/>
        <v>154</v>
      </c>
      <c r="AI49" s="41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1">
        <f t="shared" si="2"/>
        <v>0</v>
      </c>
    </row>
    <row r="50" spans="1:36" ht="17.399999999999999">
      <c r="A50" s="332" t="s">
        <v>645</v>
      </c>
      <c r="B50" s="332" t="s">
        <v>106</v>
      </c>
      <c r="C50" s="415"/>
      <c r="D50" s="415"/>
      <c r="E50" s="415"/>
      <c r="F50" s="415"/>
      <c r="G50" s="415"/>
      <c r="H50" s="41">
        <v>80</v>
      </c>
      <c r="I50" s="41">
        <v>80</v>
      </c>
      <c r="J50" s="41">
        <v>80</v>
      </c>
      <c r="K50" s="41">
        <v>40</v>
      </c>
      <c r="L50" s="242"/>
      <c r="M50" s="242"/>
      <c r="N50" s="242"/>
      <c r="O50" s="242"/>
      <c r="P50" s="242"/>
      <c r="Q50" s="242"/>
      <c r="R50" s="41">
        <v>80</v>
      </c>
      <c r="S50" s="196"/>
      <c r="T50" s="41">
        <v>80</v>
      </c>
      <c r="U50" s="415"/>
      <c r="V50" s="415"/>
      <c r="W50" s="41"/>
      <c r="X50" s="41"/>
      <c r="Y50" s="41"/>
      <c r="Z50" s="41"/>
      <c r="AA50" s="41"/>
      <c r="AB50" s="41"/>
      <c r="AC50" s="41"/>
      <c r="AD50" s="41"/>
      <c r="AE50" s="41"/>
      <c r="AF50" s="41">
        <v>80</v>
      </c>
      <c r="AG50" s="41">
        <v>80</v>
      </c>
      <c r="AH50" s="41">
        <f t="shared" si="1"/>
        <v>600</v>
      </c>
      <c r="AI50" s="41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1">
        <f t="shared" si="2"/>
        <v>120</v>
      </c>
    </row>
    <row r="51" spans="1:36" ht="17.399999999999999">
      <c r="A51" s="332" t="s">
        <v>1122</v>
      </c>
      <c r="B51" s="332" t="s">
        <v>106</v>
      </c>
      <c r="C51" s="41">
        <v>19</v>
      </c>
      <c r="D51" s="41">
        <v>23</v>
      </c>
      <c r="E51" s="41">
        <v>58</v>
      </c>
      <c r="F51" s="196"/>
      <c r="G51" s="41">
        <v>48</v>
      </c>
      <c r="H51" s="196"/>
      <c r="I51" s="196"/>
      <c r="J51" s="196"/>
      <c r="K51" s="196"/>
      <c r="L51" s="196"/>
      <c r="M51" s="196"/>
      <c r="N51" s="418">
        <v>76</v>
      </c>
      <c r="O51" s="41">
        <v>29</v>
      </c>
      <c r="P51" s="41">
        <v>75</v>
      </c>
      <c r="Q51" s="41">
        <v>80</v>
      </c>
      <c r="R51" s="196"/>
      <c r="S51" s="196"/>
      <c r="T51" s="41">
        <v>80</v>
      </c>
      <c r="U51" s="41">
        <v>80</v>
      </c>
      <c r="V51" s="41">
        <v>56</v>
      </c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1">
        <f t="shared" si="1"/>
        <v>624</v>
      </c>
      <c r="AI51" s="41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1">
        <f t="shared" si="2"/>
        <v>185</v>
      </c>
    </row>
    <row r="52" spans="1:36" ht="17.399999999999999">
      <c r="A52" s="332" t="s">
        <v>1003</v>
      </c>
      <c r="B52" s="332" t="s">
        <v>106</v>
      </c>
      <c r="C52" s="41">
        <v>19</v>
      </c>
      <c r="D52" s="41">
        <v>23</v>
      </c>
      <c r="E52" s="41">
        <v>22</v>
      </c>
      <c r="F52" s="41">
        <v>80</v>
      </c>
      <c r="G52" s="41">
        <v>80</v>
      </c>
      <c r="H52" s="196"/>
      <c r="I52" s="196"/>
      <c r="J52" s="41">
        <v>27</v>
      </c>
      <c r="K52" s="41">
        <v>80</v>
      </c>
      <c r="L52" s="41">
        <v>16</v>
      </c>
      <c r="M52" s="323"/>
      <c r="N52" s="196"/>
      <c r="O52" s="41">
        <v>74</v>
      </c>
      <c r="P52" s="196"/>
      <c r="Q52" s="196"/>
      <c r="R52" s="196"/>
      <c r="S52" s="41">
        <v>80</v>
      </c>
      <c r="T52" s="196"/>
      <c r="U52" s="41">
        <v>80</v>
      </c>
      <c r="V52" s="423">
        <v>11</v>
      </c>
      <c r="W52" s="41"/>
      <c r="X52" s="41"/>
      <c r="Y52" s="41"/>
      <c r="Z52" s="41"/>
      <c r="AA52" s="41"/>
      <c r="AB52" s="41"/>
      <c r="AC52" s="41"/>
      <c r="AD52" s="41"/>
      <c r="AE52" s="41"/>
      <c r="AF52" s="196"/>
      <c r="AG52" s="196"/>
      <c r="AH52" s="41">
        <f t="shared" si="1"/>
        <v>592</v>
      </c>
      <c r="AI52" s="41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1">
        <f t="shared" si="2"/>
        <v>250</v>
      </c>
    </row>
    <row r="53" spans="1:36" ht="17.399999999999999">
      <c r="A53" s="332" t="s">
        <v>854</v>
      </c>
      <c r="B53" s="332" t="s">
        <v>106</v>
      </c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41"/>
      <c r="X53" s="41"/>
      <c r="Y53" s="41"/>
      <c r="Z53" s="41"/>
      <c r="AA53" s="41"/>
      <c r="AB53" s="41"/>
      <c r="AC53" s="41"/>
      <c r="AD53" s="41"/>
      <c r="AE53" s="41"/>
      <c r="AF53" s="242"/>
      <c r="AG53" s="242"/>
      <c r="AH53" s="41">
        <f t="shared" ref="AH53" si="3">SUM(C53:AG53)</f>
        <v>0</v>
      </c>
      <c r="AI53" s="41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1">
        <f t="shared" ref="AJ53" si="4">SUM(K53,L53,N53,O53,S53,T53)</f>
        <v>0</v>
      </c>
    </row>
    <row r="54" spans="1:36" ht="17.399999999999999">
      <c r="A54" s="332" t="s">
        <v>1267</v>
      </c>
      <c r="B54" s="332" t="s">
        <v>106</v>
      </c>
      <c r="C54" s="41">
        <v>61</v>
      </c>
      <c r="D54" s="41">
        <v>57</v>
      </c>
      <c r="E54" s="41">
        <v>80</v>
      </c>
      <c r="F54" s="41">
        <v>80</v>
      </c>
      <c r="G54" s="41">
        <v>78</v>
      </c>
      <c r="H54" s="41">
        <v>29</v>
      </c>
      <c r="I54" s="41">
        <v>80</v>
      </c>
      <c r="J54" s="41">
        <v>80</v>
      </c>
      <c r="K54" s="41">
        <v>40</v>
      </c>
      <c r="L54" s="41">
        <v>64</v>
      </c>
      <c r="M54" s="41">
        <v>80</v>
      </c>
      <c r="N54" s="41">
        <v>80</v>
      </c>
      <c r="O54" s="41">
        <v>80</v>
      </c>
      <c r="P54" s="41">
        <v>80</v>
      </c>
      <c r="Q54" s="418">
        <v>35</v>
      </c>
      <c r="R54" s="196"/>
      <c r="S54" s="41">
        <v>80</v>
      </c>
      <c r="T54" s="196"/>
      <c r="U54" s="41">
        <v>80</v>
      </c>
      <c r="V54" s="41">
        <v>80</v>
      </c>
      <c r="W54" s="41"/>
      <c r="X54" s="41"/>
      <c r="Y54" s="41"/>
      <c r="Z54" s="41"/>
      <c r="AA54" s="41"/>
      <c r="AB54" s="41"/>
      <c r="AC54" s="41"/>
      <c r="AD54" s="41"/>
      <c r="AE54" s="41"/>
      <c r="AF54" s="41">
        <v>40</v>
      </c>
      <c r="AG54" s="242"/>
      <c r="AH54" s="41">
        <f t="shared" si="1"/>
        <v>1284</v>
      </c>
      <c r="AI54" s="41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1">
        <f t="shared" si="2"/>
        <v>344</v>
      </c>
    </row>
    <row r="55" spans="1:36" ht="17.399999999999999">
      <c r="A55" s="332" t="s">
        <v>646</v>
      </c>
      <c r="B55" s="332" t="s">
        <v>106</v>
      </c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41"/>
      <c r="X55" s="41"/>
      <c r="Y55" s="41"/>
      <c r="Z55" s="41"/>
      <c r="AA55" s="41"/>
      <c r="AB55" s="41"/>
      <c r="AC55" s="41"/>
      <c r="AD55" s="41"/>
      <c r="AE55" s="41"/>
      <c r="AF55" s="242"/>
      <c r="AG55" s="242"/>
      <c r="AH55" s="41">
        <f t="shared" si="1"/>
        <v>0</v>
      </c>
      <c r="AI55" s="41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1">
        <f t="shared" si="2"/>
        <v>0</v>
      </c>
    </row>
    <row r="56" spans="1:36" ht="17.399999999999999">
      <c r="A56" s="332" t="s">
        <v>467</v>
      </c>
      <c r="B56" s="332" t="s">
        <v>106</v>
      </c>
      <c r="C56" s="41">
        <v>19</v>
      </c>
      <c r="D56" s="41">
        <v>14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  <c r="AB56" s="426"/>
      <c r="AC56" s="426"/>
      <c r="AD56" s="426"/>
      <c r="AE56" s="426"/>
      <c r="AF56" s="426"/>
      <c r="AG56" s="426"/>
      <c r="AH56" s="41">
        <f t="shared" si="1"/>
        <v>33</v>
      </c>
      <c r="AI56" s="41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1">
        <f t="shared" si="2"/>
        <v>0</v>
      </c>
    </row>
    <row r="57" spans="1:36" ht="17.399999999999999">
      <c r="A57" s="332" t="s">
        <v>1283</v>
      </c>
      <c r="B57" s="332" t="s">
        <v>106</v>
      </c>
      <c r="C57" s="41">
        <v>61</v>
      </c>
      <c r="D57" s="41">
        <v>57</v>
      </c>
      <c r="E57" s="41">
        <v>80</v>
      </c>
      <c r="F57" s="423">
        <v>32</v>
      </c>
      <c r="G57" s="41">
        <v>80</v>
      </c>
      <c r="H57" s="196"/>
      <c r="I57" s="41">
        <v>76</v>
      </c>
      <c r="J57" s="41">
        <v>53</v>
      </c>
      <c r="K57" s="196"/>
      <c r="L57" s="41">
        <v>80</v>
      </c>
      <c r="M57" s="41">
        <v>80</v>
      </c>
      <c r="N57" s="196"/>
      <c r="O57" s="41">
        <v>6</v>
      </c>
      <c r="P57" s="41">
        <v>5</v>
      </c>
      <c r="Q57" s="41">
        <v>35</v>
      </c>
      <c r="R57" s="41">
        <v>80</v>
      </c>
      <c r="S57" s="41">
        <v>33</v>
      </c>
      <c r="T57" s="242"/>
      <c r="U57" s="242"/>
      <c r="V57" s="242"/>
      <c r="W57" s="426"/>
      <c r="X57" s="426"/>
      <c r="Y57" s="426"/>
      <c r="Z57" s="426"/>
      <c r="AA57" s="426"/>
      <c r="AB57" s="426"/>
      <c r="AC57" s="426"/>
      <c r="AD57" s="426"/>
      <c r="AE57" s="426"/>
      <c r="AF57" s="426"/>
      <c r="AG57" s="426"/>
      <c r="AH57" s="41">
        <f t="shared" si="1"/>
        <v>758</v>
      </c>
      <c r="AI57" s="41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1">
        <f t="shared" si="2"/>
        <v>119</v>
      </c>
    </row>
    <row r="58" spans="1:36" ht="17.399999999999999">
      <c r="A58" s="332" t="s">
        <v>1268</v>
      </c>
      <c r="B58" s="332" t="s">
        <v>313</v>
      </c>
      <c r="C58" s="41">
        <v>40</v>
      </c>
      <c r="D58" s="41">
        <v>44</v>
      </c>
      <c r="E58" s="242"/>
      <c r="F58" s="41">
        <v>73</v>
      </c>
      <c r="G58" s="41">
        <v>80</v>
      </c>
      <c r="H58" s="41">
        <v>53</v>
      </c>
      <c r="I58" s="242"/>
      <c r="J58" s="41">
        <v>80</v>
      </c>
      <c r="K58" s="323"/>
      <c r="L58" s="41">
        <v>9</v>
      </c>
      <c r="M58" s="41">
        <v>8</v>
      </c>
      <c r="N58" s="41">
        <v>4</v>
      </c>
      <c r="O58" s="41">
        <v>80</v>
      </c>
      <c r="P58" s="41">
        <v>20</v>
      </c>
      <c r="Q58" s="196"/>
      <c r="R58" s="196"/>
      <c r="S58" s="41">
        <v>41</v>
      </c>
      <c r="T58" s="242"/>
      <c r="U58" s="41">
        <v>32</v>
      </c>
      <c r="V58" s="242"/>
      <c r="W58" s="41"/>
      <c r="X58" s="41"/>
      <c r="Y58" s="41"/>
      <c r="Z58" s="41"/>
      <c r="AA58" s="41"/>
      <c r="AB58" s="41"/>
      <c r="AC58" s="41"/>
      <c r="AD58" s="41"/>
      <c r="AE58" s="41"/>
      <c r="AF58" s="41">
        <v>80</v>
      </c>
      <c r="AG58" s="196"/>
      <c r="AH58" s="41">
        <f t="shared" si="1"/>
        <v>644</v>
      </c>
      <c r="AI58" s="41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1">
        <f t="shared" si="2"/>
        <v>134</v>
      </c>
    </row>
    <row r="59" spans="1:36" ht="17.399999999999999">
      <c r="A59" s="412" t="s">
        <v>1316</v>
      </c>
      <c r="B59" s="412" t="s">
        <v>313</v>
      </c>
      <c r="C59" s="196"/>
      <c r="D59" s="41">
        <v>36</v>
      </c>
      <c r="E59" s="196"/>
      <c r="F59" s="41">
        <v>80</v>
      </c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41"/>
      <c r="X59" s="41"/>
      <c r="Y59" s="41"/>
      <c r="Z59" s="41"/>
      <c r="AA59" s="41"/>
      <c r="AB59" s="41"/>
      <c r="AC59" s="41"/>
      <c r="AD59" s="41"/>
      <c r="AE59" s="41"/>
      <c r="AF59" s="196"/>
      <c r="AG59" s="196"/>
      <c r="AH59" s="41">
        <f t="shared" si="1"/>
        <v>116</v>
      </c>
      <c r="AI59" s="41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1">
        <f t="shared" si="2"/>
        <v>0</v>
      </c>
    </row>
    <row r="60" spans="1:36" ht="17.399999999999999">
      <c r="A60" s="332" t="s">
        <v>1314</v>
      </c>
      <c r="B60" s="332" t="s">
        <v>313</v>
      </c>
      <c r="C60" s="387"/>
      <c r="D60" s="387"/>
      <c r="E60" s="387"/>
      <c r="F60" s="387"/>
      <c r="G60" s="196"/>
      <c r="H60" s="196"/>
      <c r="I60" s="41">
        <v>61</v>
      </c>
      <c r="J60" s="196"/>
      <c r="K60" s="196"/>
      <c r="L60" s="196"/>
      <c r="M60" s="196"/>
      <c r="N60" s="41">
        <v>63</v>
      </c>
      <c r="O60" s="41">
        <v>51</v>
      </c>
      <c r="P60" s="196"/>
      <c r="Q60" s="41">
        <v>13</v>
      </c>
      <c r="R60" s="41">
        <v>80</v>
      </c>
      <c r="S60" s="41">
        <v>47</v>
      </c>
      <c r="T60" s="41">
        <v>80</v>
      </c>
      <c r="U60" s="418">
        <v>68</v>
      </c>
      <c r="V60" s="41">
        <v>80</v>
      </c>
      <c r="W60" s="41"/>
      <c r="X60" s="41"/>
      <c r="Y60" s="41"/>
      <c r="Z60" s="41"/>
      <c r="AA60" s="41"/>
      <c r="AB60" s="41"/>
      <c r="AC60" s="41"/>
      <c r="AD60" s="41"/>
      <c r="AE60" s="41"/>
      <c r="AF60" s="196"/>
      <c r="AG60" s="196"/>
      <c r="AH60" s="41">
        <f t="shared" si="1"/>
        <v>543</v>
      </c>
      <c r="AI60" s="41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1">
        <f t="shared" si="2"/>
        <v>241</v>
      </c>
    </row>
    <row r="61" spans="1:36" ht="17.399999999999999">
      <c r="A61" s="332" t="s">
        <v>476</v>
      </c>
      <c r="B61" s="332" t="s">
        <v>313</v>
      </c>
      <c r="C61" s="415"/>
      <c r="D61" s="415"/>
      <c r="E61" s="415"/>
      <c r="F61" s="415"/>
      <c r="G61" s="415"/>
      <c r="H61" s="41">
        <v>80</v>
      </c>
      <c r="I61" s="242"/>
      <c r="J61" s="242"/>
      <c r="K61" s="41">
        <v>80</v>
      </c>
      <c r="L61" s="41">
        <v>71</v>
      </c>
      <c r="M61" s="41">
        <v>80</v>
      </c>
      <c r="N61" s="41">
        <v>17</v>
      </c>
      <c r="O61" s="41">
        <v>80</v>
      </c>
      <c r="P61" s="41">
        <v>60</v>
      </c>
      <c r="Q61" s="41">
        <v>67</v>
      </c>
      <c r="R61" s="41">
        <v>1</v>
      </c>
      <c r="S61" s="41">
        <v>80</v>
      </c>
      <c r="T61" s="323"/>
      <c r="U61" s="196"/>
      <c r="V61" s="196"/>
      <c r="W61" s="426"/>
      <c r="X61" s="426"/>
      <c r="Y61" s="426"/>
      <c r="Z61" s="426"/>
      <c r="AA61" s="426"/>
      <c r="AB61" s="426"/>
      <c r="AC61" s="426"/>
      <c r="AD61" s="426"/>
      <c r="AE61" s="426"/>
      <c r="AF61" s="426"/>
      <c r="AG61" s="426"/>
      <c r="AH61" s="41">
        <f t="shared" si="1"/>
        <v>616</v>
      </c>
      <c r="AI61" s="41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1">
        <f t="shared" si="2"/>
        <v>328</v>
      </c>
    </row>
    <row r="62" spans="1:36" ht="17.399999999999999">
      <c r="A62" s="412" t="s">
        <v>1284</v>
      </c>
      <c r="B62" s="412" t="s">
        <v>313</v>
      </c>
      <c r="C62" s="41">
        <v>40</v>
      </c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41"/>
      <c r="X62" s="41"/>
      <c r="Y62" s="41"/>
      <c r="Z62" s="41"/>
      <c r="AA62" s="41"/>
      <c r="AB62" s="41"/>
      <c r="AC62" s="41"/>
      <c r="AD62" s="41"/>
      <c r="AE62" s="41"/>
      <c r="AF62" s="196"/>
      <c r="AG62" s="41">
        <v>80</v>
      </c>
      <c r="AH62" s="41">
        <f t="shared" si="1"/>
        <v>120</v>
      </c>
      <c r="AI62" s="41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1">
        <f t="shared" si="2"/>
        <v>0</v>
      </c>
    </row>
    <row r="63" spans="1:36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81"/>
      <c r="AI63" s="281"/>
      <c r="AJ63" s="281"/>
    </row>
    <row r="64" spans="1:36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81"/>
      <c r="AI64" s="281"/>
      <c r="AJ64" s="281"/>
    </row>
    <row r="65" spans="1:36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81"/>
      <c r="AI65" s="281"/>
      <c r="AJ65" s="281"/>
    </row>
    <row r="66" spans="1:36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81"/>
      <c r="AI66" s="281"/>
      <c r="AJ66" s="281"/>
    </row>
    <row r="67" spans="1:36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81"/>
      <c r="AI67" s="281"/>
      <c r="AJ67" s="281"/>
    </row>
    <row r="68" spans="1:36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321"/>
      <c r="AI68" s="321"/>
      <c r="AJ68" s="321"/>
    </row>
    <row r="69" spans="1:36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321"/>
      <c r="AI69" s="321"/>
      <c r="AJ69" s="321"/>
    </row>
    <row r="70" spans="1:36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321"/>
      <c r="AI70" s="321"/>
      <c r="AJ70" s="321"/>
    </row>
    <row r="71" spans="1:36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321"/>
      <c r="AI71" s="321"/>
      <c r="AJ71" s="321"/>
    </row>
    <row r="72" spans="1:36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321"/>
      <c r="AI72" s="321"/>
      <c r="AJ72" s="321"/>
    </row>
    <row r="73" spans="1:36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321"/>
      <c r="AI73" s="321"/>
      <c r="AJ73" s="321"/>
    </row>
    <row r="74" spans="1:36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321"/>
      <c r="AI74" s="321"/>
      <c r="AJ74" s="321"/>
    </row>
    <row r="75" spans="1:36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321"/>
      <c r="AI75" s="321"/>
      <c r="AJ75" s="321"/>
    </row>
    <row r="76" spans="1:36">
      <c r="A76" s="426" t="s">
        <v>1351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G21" sqref="G21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346"/>
      <c r="B1" s="347"/>
      <c r="C1" s="645" t="s">
        <v>1416</v>
      </c>
      <c r="D1" s="645"/>
      <c r="E1" s="645"/>
      <c r="F1" s="645"/>
      <c r="G1" s="645"/>
      <c r="H1" s="645"/>
      <c r="I1" s="645"/>
      <c r="J1" s="645"/>
      <c r="K1" s="645"/>
      <c r="L1" s="645"/>
      <c r="M1" s="254"/>
      <c r="N1" s="373"/>
    </row>
    <row r="2" spans="1:14" ht="17.399999999999999">
      <c r="A2" s="348"/>
      <c r="B2" s="349" t="s">
        <v>1011</v>
      </c>
      <c r="C2" s="350" t="s">
        <v>1012</v>
      </c>
      <c r="D2" s="351" t="s">
        <v>1013</v>
      </c>
      <c r="E2" s="352" t="s">
        <v>1014</v>
      </c>
      <c r="F2" s="352" t="s">
        <v>1488</v>
      </c>
      <c r="G2" s="352" t="s">
        <v>1015</v>
      </c>
      <c r="H2" s="353" t="s">
        <v>45</v>
      </c>
      <c r="I2" s="354" t="s">
        <v>1016</v>
      </c>
      <c r="J2" s="354" t="s">
        <v>47</v>
      </c>
      <c r="K2" s="354" t="s">
        <v>48</v>
      </c>
      <c r="L2" s="354" t="s">
        <v>294</v>
      </c>
      <c r="M2" s="374" t="s">
        <v>50</v>
      </c>
      <c r="N2" s="374" t="s">
        <v>51</v>
      </c>
    </row>
    <row r="3" spans="1:14" ht="17.399999999999999">
      <c r="A3" s="355">
        <v>1</v>
      </c>
      <c r="B3" s="375" t="s">
        <v>1464</v>
      </c>
      <c r="C3" s="375" t="s">
        <v>1465</v>
      </c>
      <c r="D3" s="41">
        <v>2</v>
      </c>
      <c r="E3" s="41"/>
      <c r="F3" s="41"/>
      <c r="G3" s="41">
        <f>SUM(D3:F3)</f>
        <v>2</v>
      </c>
      <c r="H3" s="41"/>
      <c r="I3" s="41"/>
      <c r="J3" s="41"/>
      <c r="K3" s="41"/>
      <c r="L3" s="41"/>
      <c r="M3" s="41"/>
      <c r="N3" s="41"/>
    </row>
    <row r="4" spans="1:14" ht="17.399999999999999">
      <c r="A4" s="355">
        <v>2</v>
      </c>
      <c r="B4" s="413" t="s">
        <v>1024</v>
      </c>
      <c r="C4" s="413" t="s">
        <v>1025</v>
      </c>
      <c r="D4" s="41">
        <v>7</v>
      </c>
      <c r="E4" s="41"/>
      <c r="F4" s="41"/>
      <c r="G4" s="41">
        <f>SUM(D4:F4)</f>
        <v>7</v>
      </c>
      <c r="H4" s="41">
        <v>2</v>
      </c>
      <c r="I4" s="41"/>
      <c r="J4" s="41"/>
      <c r="K4" s="41"/>
      <c r="L4" s="41">
        <v>10</v>
      </c>
      <c r="M4" s="41">
        <v>1</v>
      </c>
      <c r="N4" s="41"/>
    </row>
    <row r="5" spans="1:14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3</v>
      </c>
      <c r="F5" s="41">
        <v>4</v>
      </c>
      <c r="G5" s="41">
        <f>SUM(D5:F5)</f>
        <v>21</v>
      </c>
      <c r="H5" s="41">
        <v>1</v>
      </c>
      <c r="I5" s="41"/>
      <c r="J5" s="41"/>
      <c r="K5" s="41"/>
      <c r="L5" s="41">
        <v>5</v>
      </c>
      <c r="M5" s="41">
        <v>1</v>
      </c>
      <c r="N5" s="41"/>
    </row>
    <row r="6" spans="1:14" ht="17.399999999999999">
      <c r="A6" s="355">
        <v>4</v>
      </c>
      <c r="B6" s="388" t="s">
        <v>1145</v>
      </c>
      <c r="C6" s="375" t="s">
        <v>1178</v>
      </c>
      <c r="D6" s="41">
        <v>2</v>
      </c>
      <c r="E6" s="41">
        <v>1</v>
      </c>
      <c r="F6" s="41">
        <v>4</v>
      </c>
      <c r="G6" s="41">
        <f t="shared" ref="G6:G46" si="0">SUM(D6:F6)</f>
        <v>7</v>
      </c>
      <c r="H6" s="41"/>
      <c r="I6" s="41"/>
      <c r="J6" s="41"/>
      <c r="K6" s="41"/>
      <c r="L6" s="41"/>
      <c r="M6" s="41"/>
      <c r="N6" s="41"/>
    </row>
    <row r="7" spans="1:14" ht="17.399999999999999">
      <c r="A7" s="355">
        <v>5</v>
      </c>
      <c r="B7" s="413" t="s">
        <v>1294</v>
      </c>
      <c r="C7" s="413" t="s">
        <v>1295</v>
      </c>
      <c r="D7" s="41">
        <v>3</v>
      </c>
      <c r="E7" s="41">
        <v>2</v>
      </c>
      <c r="F7" s="41">
        <v>3</v>
      </c>
      <c r="G7" s="41">
        <f t="shared" si="0"/>
        <v>8</v>
      </c>
      <c r="H7" s="41">
        <v>2</v>
      </c>
      <c r="I7" s="41"/>
      <c r="J7" s="41"/>
      <c r="K7" s="41"/>
      <c r="L7" s="41">
        <v>10</v>
      </c>
      <c r="M7" s="41"/>
      <c r="N7" s="41"/>
    </row>
    <row r="8" spans="1:14" ht="17.399999999999999">
      <c r="A8" s="355">
        <v>6</v>
      </c>
      <c r="B8" s="413" t="s">
        <v>1296</v>
      </c>
      <c r="C8" s="413" t="s">
        <v>1297</v>
      </c>
      <c r="D8" s="41">
        <v>10</v>
      </c>
      <c r="E8" s="41">
        <v>1</v>
      </c>
      <c r="F8" s="41">
        <v>5</v>
      </c>
      <c r="G8" s="41">
        <f t="shared" si="0"/>
        <v>16</v>
      </c>
      <c r="H8" s="41">
        <v>3</v>
      </c>
      <c r="I8" s="41"/>
      <c r="J8" s="41"/>
      <c r="K8" s="41"/>
      <c r="L8" s="41">
        <v>15</v>
      </c>
      <c r="M8" s="41"/>
      <c r="N8" s="41"/>
    </row>
    <row r="9" spans="1:14" ht="17.399999999999999">
      <c r="A9" s="355">
        <v>7</v>
      </c>
      <c r="B9" s="414" t="s">
        <v>1032</v>
      </c>
      <c r="C9" s="413" t="s">
        <v>1033</v>
      </c>
      <c r="D9" s="41">
        <v>7</v>
      </c>
      <c r="E9" s="41">
        <v>2</v>
      </c>
      <c r="F9" s="41"/>
      <c r="G9" s="41">
        <f t="shared" si="0"/>
        <v>9</v>
      </c>
      <c r="H9" s="41">
        <v>1</v>
      </c>
      <c r="I9" s="41"/>
      <c r="J9" s="41"/>
      <c r="K9" s="41"/>
      <c r="L9" s="41">
        <v>5</v>
      </c>
      <c r="M9" s="41"/>
      <c r="N9" s="41"/>
    </row>
    <row r="10" spans="1:14" ht="17.399999999999999">
      <c r="A10" s="355">
        <v>8</v>
      </c>
      <c r="B10" s="413" t="s">
        <v>1034</v>
      </c>
      <c r="C10" s="413" t="s">
        <v>1035</v>
      </c>
      <c r="D10" s="41">
        <v>11</v>
      </c>
      <c r="E10" s="41">
        <v>2</v>
      </c>
      <c r="F10" s="41">
        <v>2</v>
      </c>
      <c r="G10" s="41">
        <f t="shared" si="0"/>
        <v>15</v>
      </c>
      <c r="H10" s="41">
        <v>1</v>
      </c>
      <c r="I10" s="41"/>
      <c r="J10" s="41"/>
      <c r="K10" s="41"/>
      <c r="L10" s="41">
        <v>5</v>
      </c>
      <c r="M10" s="41"/>
      <c r="N10" s="41"/>
    </row>
    <row r="11" spans="1:14" ht="17.399999999999999">
      <c r="A11" s="355">
        <v>9</v>
      </c>
      <c r="B11" s="413" t="s">
        <v>1092</v>
      </c>
      <c r="C11" s="413" t="s">
        <v>1093</v>
      </c>
      <c r="D11" s="41">
        <v>11</v>
      </c>
      <c r="E11" s="41">
        <v>3</v>
      </c>
      <c r="F11" s="41">
        <v>4</v>
      </c>
      <c r="G11" s="41">
        <f t="shared" si="0"/>
        <v>18</v>
      </c>
      <c r="H11" s="41">
        <v>7</v>
      </c>
      <c r="I11" s="41"/>
      <c r="J11" s="41"/>
      <c r="K11" s="41"/>
      <c r="L11" s="41">
        <v>35</v>
      </c>
      <c r="M11" s="41">
        <v>1</v>
      </c>
      <c r="N11" s="41"/>
    </row>
    <row r="12" spans="1:14" ht="17.399999999999999">
      <c r="A12" s="355">
        <v>10</v>
      </c>
      <c r="B12" s="413" t="s">
        <v>1298</v>
      </c>
      <c r="C12" s="413" t="s">
        <v>1299</v>
      </c>
      <c r="D12" s="41">
        <v>7</v>
      </c>
      <c r="E12" s="41"/>
      <c r="F12" s="41">
        <v>3</v>
      </c>
      <c r="G12" s="41">
        <f t="shared" si="0"/>
        <v>10</v>
      </c>
      <c r="H12" s="41"/>
      <c r="I12" s="41"/>
      <c r="J12" s="41"/>
      <c r="K12" s="41"/>
      <c r="L12" s="41"/>
      <c r="M12" s="41"/>
      <c r="N12" s="41"/>
    </row>
    <row r="13" spans="1:14" ht="17.399999999999999">
      <c r="A13" s="355">
        <v>11</v>
      </c>
      <c r="B13" s="413" t="s">
        <v>1038</v>
      </c>
      <c r="C13" s="413" t="s">
        <v>1039</v>
      </c>
      <c r="D13" s="41">
        <v>5</v>
      </c>
      <c r="E13" s="41">
        <v>2</v>
      </c>
      <c r="F13" s="41">
        <v>5</v>
      </c>
      <c r="G13" s="41">
        <f t="shared" si="0"/>
        <v>12</v>
      </c>
      <c r="H13" s="41">
        <v>1</v>
      </c>
      <c r="I13" s="41">
        <v>16</v>
      </c>
      <c r="J13" s="41">
        <v>13</v>
      </c>
      <c r="K13" s="41"/>
      <c r="L13" s="41">
        <v>82</v>
      </c>
      <c r="M13" s="41">
        <v>1</v>
      </c>
      <c r="N13" s="41"/>
    </row>
    <row r="14" spans="1:14" ht="17.399999999999999">
      <c r="A14" s="355">
        <v>12</v>
      </c>
      <c r="B14" s="375" t="s">
        <v>1143</v>
      </c>
      <c r="C14" s="375" t="s">
        <v>1144</v>
      </c>
      <c r="D14" s="41">
        <v>12</v>
      </c>
      <c r="E14" s="41">
        <v>1</v>
      </c>
      <c r="F14" s="41">
        <v>4</v>
      </c>
      <c r="G14" s="41">
        <f t="shared" si="0"/>
        <v>17</v>
      </c>
      <c r="H14" s="41">
        <v>1</v>
      </c>
      <c r="I14" s="41"/>
      <c r="J14" s="41"/>
      <c r="K14" s="41"/>
      <c r="L14" s="41">
        <v>5</v>
      </c>
      <c r="M14" s="41"/>
      <c r="N14" s="41"/>
    </row>
    <row r="15" spans="1:14" ht="17.399999999999999">
      <c r="A15" s="355">
        <v>13</v>
      </c>
      <c r="B15" s="413" t="s">
        <v>1040</v>
      </c>
      <c r="C15" s="413" t="s">
        <v>1035</v>
      </c>
      <c r="D15" s="41"/>
      <c r="E15" s="41"/>
      <c r="F15" s="41"/>
      <c r="G15" s="41">
        <f t="shared" si="0"/>
        <v>0</v>
      </c>
      <c r="H15" s="41"/>
      <c r="I15" s="41"/>
      <c r="J15" s="41"/>
      <c r="K15" s="41"/>
      <c r="L15" s="41"/>
      <c r="M15" s="41"/>
      <c r="N15" s="41"/>
    </row>
    <row r="16" spans="1:14" ht="17.399999999999999">
      <c r="A16" s="355">
        <v>14</v>
      </c>
      <c r="B16" s="413" t="s">
        <v>1131</v>
      </c>
      <c r="C16" s="413" t="s">
        <v>1132</v>
      </c>
      <c r="D16" s="41">
        <v>11</v>
      </c>
      <c r="E16" s="41">
        <v>1</v>
      </c>
      <c r="F16" s="41">
        <v>1</v>
      </c>
      <c r="G16" s="41">
        <f t="shared" si="0"/>
        <v>13</v>
      </c>
      <c r="H16" s="41"/>
      <c r="I16" s="41"/>
      <c r="J16" s="41"/>
      <c r="K16" s="41"/>
      <c r="L16" s="41"/>
      <c r="M16" s="41"/>
      <c r="N16" s="41"/>
    </row>
    <row r="17" spans="1:14" ht="17.399999999999999">
      <c r="A17" s="355">
        <v>15</v>
      </c>
      <c r="B17" s="413" t="s">
        <v>1046</v>
      </c>
      <c r="C17" s="413" t="s">
        <v>1047</v>
      </c>
      <c r="D17" s="41">
        <v>6</v>
      </c>
      <c r="E17" s="41">
        <v>1</v>
      </c>
      <c r="F17" s="41">
        <v>2</v>
      </c>
      <c r="G17" s="41">
        <f t="shared" si="0"/>
        <v>9</v>
      </c>
      <c r="H17" s="41"/>
      <c r="I17" s="41"/>
      <c r="J17" s="41"/>
      <c r="K17" s="41"/>
      <c r="L17" s="41"/>
      <c r="M17" s="41"/>
      <c r="N17" s="41"/>
    </row>
    <row r="18" spans="1:14" ht="17.399999999999999">
      <c r="A18" s="355">
        <v>16</v>
      </c>
      <c r="B18" s="375" t="s">
        <v>1094</v>
      </c>
      <c r="C18" s="375" t="s">
        <v>1095</v>
      </c>
      <c r="D18" s="41">
        <v>8</v>
      </c>
      <c r="E18" s="41">
        <v>2</v>
      </c>
      <c r="F18" s="41">
        <v>3</v>
      </c>
      <c r="G18" s="41">
        <f t="shared" si="0"/>
        <v>13</v>
      </c>
      <c r="H18" s="41">
        <v>2</v>
      </c>
      <c r="I18" s="41"/>
      <c r="J18" s="41"/>
      <c r="K18" s="41"/>
      <c r="L18" s="41">
        <v>10</v>
      </c>
      <c r="M18" s="41">
        <v>1</v>
      </c>
      <c r="N18" s="41"/>
    </row>
    <row r="19" spans="1:14" ht="17.399999999999999">
      <c r="A19" s="355">
        <v>17</v>
      </c>
      <c r="B19" s="413" t="s">
        <v>1188</v>
      </c>
      <c r="C19" s="413" t="s">
        <v>1189</v>
      </c>
      <c r="D19" s="41">
        <v>8</v>
      </c>
      <c r="E19" s="41">
        <v>2</v>
      </c>
      <c r="F19" s="41">
        <v>1</v>
      </c>
      <c r="G19" s="41">
        <f t="shared" si="0"/>
        <v>11</v>
      </c>
      <c r="H19" s="41"/>
      <c r="I19" s="41"/>
      <c r="J19" s="41"/>
      <c r="K19" s="41"/>
      <c r="L19" s="41"/>
      <c r="M19" s="41"/>
      <c r="N19" s="41"/>
    </row>
    <row r="20" spans="1:14" ht="17.399999999999999">
      <c r="A20" s="355">
        <v>18</v>
      </c>
      <c r="B20" s="413" t="s">
        <v>1048</v>
      </c>
      <c r="C20" s="413" t="s">
        <v>1049</v>
      </c>
      <c r="D20" s="41">
        <v>8</v>
      </c>
      <c r="E20" s="41">
        <v>2</v>
      </c>
      <c r="F20" s="41">
        <v>2</v>
      </c>
      <c r="G20" s="41">
        <f t="shared" si="0"/>
        <v>12</v>
      </c>
      <c r="H20" s="41"/>
      <c r="I20" s="41"/>
      <c r="J20" s="41"/>
      <c r="K20" s="41"/>
      <c r="L20" s="41"/>
      <c r="M20" s="41">
        <v>2</v>
      </c>
      <c r="N20" s="41"/>
    </row>
    <row r="21" spans="1:14" ht="17.399999999999999">
      <c r="A21" s="355">
        <v>19</v>
      </c>
      <c r="B21" s="413" t="s">
        <v>1146</v>
      </c>
      <c r="C21" s="413" t="s">
        <v>1147</v>
      </c>
      <c r="D21" s="41">
        <v>5</v>
      </c>
      <c r="E21" s="41">
        <v>2</v>
      </c>
      <c r="F21" s="41">
        <v>1</v>
      </c>
      <c r="G21" s="41">
        <f t="shared" si="0"/>
        <v>8</v>
      </c>
      <c r="H21" s="41"/>
      <c r="I21" s="41"/>
      <c r="J21" s="41"/>
      <c r="K21" s="41"/>
      <c r="L21" s="41"/>
      <c r="M21" s="41"/>
      <c r="N21" s="41"/>
    </row>
    <row r="22" spans="1:14" ht="17.399999999999999">
      <c r="A22" s="355">
        <v>20</v>
      </c>
      <c r="B22" s="413" t="s">
        <v>1052</v>
      </c>
      <c r="C22" s="413" t="s">
        <v>1053</v>
      </c>
      <c r="D22" s="41">
        <v>11</v>
      </c>
      <c r="E22" s="41">
        <v>3</v>
      </c>
      <c r="F22" s="41">
        <v>5</v>
      </c>
      <c r="G22" s="41">
        <f t="shared" si="0"/>
        <v>19</v>
      </c>
      <c r="H22" s="41">
        <v>2</v>
      </c>
      <c r="I22" s="41"/>
      <c r="J22" s="41"/>
      <c r="K22" s="41"/>
      <c r="L22" s="41">
        <v>10</v>
      </c>
      <c r="M22" s="41">
        <v>2</v>
      </c>
      <c r="N22" s="41"/>
    </row>
    <row r="23" spans="1:14" ht="17.399999999999999">
      <c r="A23" s="355">
        <v>21</v>
      </c>
      <c r="B23" s="413" t="s">
        <v>1300</v>
      </c>
      <c r="C23" s="413" t="s">
        <v>1301</v>
      </c>
      <c r="D23" s="41">
        <v>14</v>
      </c>
      <c r="E23" s="41">
        <v>2</v>
      </c>
      <c r="F23" s="41">
        <v>1</v>
      </c>
      <c r="G23" s="41">
        <f t="shared" si="0"/>
        <v>17</v>
      </c>
      <c r="H23" s="41">
        <v>1</v>
      </c>
      <c r="I23" s="41"/>
      <c r="J23" s="41"/>
      <c r="K23" s="41"/>
      <c r="L23" s="41">
        <v>5</v>
      </c>
      <c r="M23" s="41"/>
      <c r="N23" s="41"/>
    </row>
    <row r="24" spans="1:14" ht="17.399999999999999">
      <c r="A24" s="355">
        <v>22</v>
      </c>
      <c r="B24" s="413" t="s">
        <v>1054</v>
      </c>
      <c r="C24" s="413" t="s">
        <v>1055</v>
      </c>
      <c r="D24" s="41">
        <v>13</v>
      </c>
      <c r="E24" s="41">
        <v>3</v>
      </c>
      <c r="F24" s="41">
        <v>5</v>
      </c>
      <c r="G24" s="41">
        <f t="shared" si="0"/>
        <v>21</v>
      </c>
      <c r="H24" s="41"/>
      <c r="I24" s="41"/>
      <c r="J24" s="41"/>
      <c r="K24" s="41"/>
      <c r="L24" s="41"/>
      <c r="M24" s="41"/>
      <c r="N24" s="41"/>
    </row>
    <row r="25" spans="1:14" ht="17.399999999999999">
      <c r="A25" s="355">
        <v>23</v>
      </c>
      <c r="B25" s="413" t="s">
        <v>1302</v>
      </c>
      <c r="C25" s="413" t="s">
        <v>1303</v>
      </c>
      <c r="D25" s="41">
        <v>8</v>
      </c>
      <c r="E25" s="41">
        <v>1</v>
      </c>
      <c r="F25" s="41"/>
      <c r="G25" s="41">
        <f t="shared" si="0"/>
        <v>9</v>
      </c>
      <c r="H25" s="41">
        <v>1</v>
      </c>
      <c r="I25" s="41"/>
      <c r="J25" s="41"/>
      <c r="K25" s="41"/>
      <c r="L25" s="41">
        <v>5</v>
      </c>
      <c r="M25" s="41"/>
      <c r="N25" s="41"/>
    </row>
    <row r="26" spans="1:14" ht="17.399999999999999">
      <c r="A26" s="355">
        <v>24</v>
      </c>
      <c r="B26" s="375" t="s">
        <v>1452</v>
      </c>
      <c r="C26" s="375" t="s">
        <v>1453</v>
      </c>
      <c r="D26" s="41">
        <v>6</v>
      </c>
      <c r="E26" s="41">
        <v>1</v>
      </c>
      <c r="F26" s="41">
        <v>4</v>
      </c>
      <c r="G26" s="41">
        <f t="shared" si="0"/>
        <v>11</v>
      </c>
      <c r="H26" s="41"/>
      <c r="I26" s="41"/>
      <c r="J26" s="41"/>
      <c r="K26" s="41"/>
      <c r="L26" s="41"/>
      <c r="M26" s="41">
        <v>1</v>
      </c>
      <c r="N26" s="41"/>
    </row>
    <row r="27" spans="1:14" ht="17.399999999999999">
      <c r="A27" s="355">
        <v>25</v>
      </c>
      <c r="B27" s="413" t="s">
        <v>1098</v>
      </c>
      <c r="C27" s="413" t="s">
        <v>1095</v>
      </c>
      <c r="D27" s="41">
        <v>1</v>
      </c>
      <c r="E27" s="41"/>
      <c r="F27" s="41">
        <v>3</v>
      </c>
      <c r="G27" s="41">
        <f t="shared" si="0"/>
        <v>4</v>
      </c>
      <c r="H27" s="41"/>
      <c r="I27" s="41"/>
      <c r="J27" s="41"/>
      <c r="K27" s="41"/>
      <c r="L27" s="41"/>
      <c r="M27" s="41"/>
      <c r="N27" s="41"/>
    </row>
    <row r="28" spans="1:14" ht="17.399999999999999">
      <c r="A28" s="355">
        <v>26</v>
      </c>
      <c r="B28" s="413" t="s">
        <v>1056</v>
      </c>
      <c r="C28" s="413" t="s">
        <v>1045</v>
      </c>
      <c r="D28" s="41">
        <v>7</v>
      </c>
      <c r="E28" s="41">
        <v>3</v>
      </c>
      <c r="F28" s="41">
        <v>2</v>
      </c>
      <c r="G28" s="41">
        <f t="shared" si="0"/>
        <v>12</v>
      </c>
      <c r="H28" s="41">
        <v>1</v>
      </c>
      <c r="I28" s="41"/>
      <c r="J28" s="41"/>
      <c r="K28" s="41"/>
      <c r="L28" s="41">
        <v>5</v>
      </c>
      <c r="M28" s="41"/>
      <c r="N28" s="41"/>
    </row>
    <row r="29" spans="1:14" ht="17.399999999999999">
      <c r="A29" s="355">
        <v>27</v>
      </c>
      <c r="B29" s="413" t="s">
        <v>1304</v>
      </c>
      <c r="C29" s="413" t="s">
        <v>1305</v>
      </c>
      <c r="D29" s="41">
        <v>8</v>
      </c>
      <c r="E29" s="41">
        <v>2</v>
      </c>
      <c r="F29" s="41">
        <v>5</v>
      </c>
      <c r="G29" s="41">
        <f t="shared" si="0"/>
        <v>15</v>
      </c>
      <c r="H29" s="41"/>
      <c r="I29" s="41"/>
      <c r="J29" s="41"/>
      <c r="K29" s="41"/>
      <c r="L29" s="41"/>
      <c r="M29" s="41">
        <v>1</v>
      </c>
      <c r="N29" s="41"/>
    </row>
    <row r="30" spans="1:14" ht="17.399999999999999">
      <c r="A30" s="355">
        <v>28</v>
      </c>
      <c r="B30" s="413" t="s">
        <v>1148</v>
      </c>
      <c r="C30" s="413" t="s">
        <v>1149</v>
      </c>
      <c r="D30" s="41">
        <v>11</v>
      </c>
      <c r="E30" s="41">
        <v>1</v>
      </c>
      <c r="F30" s="41">
        <v>3</v>
      </c>
      <c r="G30" s="41">
        <f t="shared" si="0"/>
        <v>15</v>
      </c>
      <c r="H30" s="41">
        <v>1</v>
      </c>
      <c r="I30" s="41"/>
      <c r="J30" s="41"/>
      <c r="K30" s="41"/>
      <c r="L30" s="41">
        <v>5</v>
      </c>
      <c r="M30" s="41">
        <v>1</v>
      </c>
      <c r="N30" s="41">
        <v>1</v>
      </c>
    </row>
    <row r="31" spans="1:14" ht="17.399999999999999">
      <c r="A31" s="355">
        <v>29</v>
      </c>
      <c r="B31" s="413" t="s">
        <v>1306</v>
      </c>
      <c r="C31" s="413" t="s">
        <v>1307</v>
      </c>
      <c r="D31" s="41">
        <v>13</v>
      </c>
      <c r="E31" s="41">
        <v>1</v>
      </c>
      <c r="F31" s="41">
        <v>1</v>
      </c>
      <c r="G31" s="41">
        <f t="shared" si="0"/>
        <v>15</v>
      </c>
      <c r="H31" s="41">
        <v>1</v>
      </c>
      <c r="I31" s="41"/>
      <c r="J31" s="41"/>
      <c r="K31" s="41"/>
      <c r="L31" s="41">
        <v>5</v>
      </c>
      <c r="M31" s="41">
        <v>1</v>
      </c>
      <c r="N31" s="41"/>
    </row>
    <row r="32" spans="1:14" ht="17.399999999999999">
      <c r="A32" s="355">
        <v>30</v>
      </c>
      <c r="B32" s="413" t="s">
        <v>1059</v>
      </c>
      <c r="C32" s="413" t="s">
        <v>1060</v>
      </c>
      <c r="D32" s="41">
        <v>5</v>
      </c>
      <c r="E32" s="41">
        <v>3</v>
      </c>
      <c r="F32" s="41">
        <v>1</v>
      </c>
      <c r="G32" s="41">
        <f t="shared" si="0"/>
        <v>9</v>
      </c>
      <c r="H32" s="41">
        <v>1</v>
      </c>
      <c r="I32" s="41"/>
      <c r="J32" s="41"/>
      <c r="K32" s="41"/>
      <c r="L32" s="41">
        <v>5</v>
      </c>
      <c r="M32" s="41"/>
      <c r="N32" s="41"/>
    </row>
    <row r="33" spans="1:14" ht="17.399999999999999">
      <c r="A33" s="355">
        <v>31</v>
      </c>
      <c r="B33" s="413" t="s">
        <v>1062</v>
      </c>
      <c r="C33" s="413" t="s">
        <v>1063</v>
      </c>
      <c r="D33" s="41">
        <v>5</v>
      </c>
      <c r="E33" s="41"/>
      <c r="F33" s="41">
        <v>2</v>
      </c>
      <c r="G33" s="41">
        <f t="shared" si="0"/>
        <v>7</v>
      </c>
      <c r="H33" s="41">
        <v>1</v>
      </c>
      <c r="I33" s="41"/>
      <c r="J33" s="41"/>
      <c r="K33" s="41"/>
      <c r="L33" s="41">
        <v>5</v>
      </c>
      <c r="M33" s="41">
        <v>1</v>
      </c>
      <c r="N33" s="41"/>
    </row>
    <row r="34" spans="1:14" ht="17.399999999999999">
      <c r="A34" s="355">
        <v>32</v>
      </c>
      <c r="B34" s="413" t="s">
        <v>1308</v>
      </c>
      <c r="C34" s="413" t="s">
        <v>1309</v>
      </c>
      <c r="D34" s="41">
        <v>10</v>
      </c>
      <c r="E34" s="41">
        <v>1</v>
      </c>
      <c r="F34" s="41">
        <v>2</v>
      </c>
      <c r="G34" s="41">
        <f t="shared" si="0"/>
        <v>13</v>
      </c>
      <c r="H34" s="41"/>
      <c r="I34" s="41"/>
      <c r="J34" s="41"/>
      <c r="K34" s="41"/>
      <c r="L34" s="41"/>
      <c r="M34" s="41"/>
      <c r="N34" s="41"/>
    </row>
    <row r="35" spans="1:14" ht="17.399999999999999">
      <c r="A35" s="355">
        <v>33</v>
      </c>
      <c r="B35" s="375" t="s">
        <v>1240</v>
      </c>
      <c r="C35" s="375" t="s">
        <v>1067</v>
      </c>
      <c r="D35" s="41">
        <v>9</v>
      </c>
      <c r="E35" s="41">
        <v>1</v>
      </c>
      <c r="F35" s="41">
        <v>3</v>
      </c>
      <c r="G35" s="41">
        <f t="shared" si="0"/>
        <v>13</v>
      </c>
      <c r="H35" s="41">
        <v>1</v>
      </c>
      <c r="I35" s="41"/>
      <c r="J35" s="41"/>
      <c r="K35" s="41"/>
      <c r="L35" s="41">
        <v>5</v>
      </c>
      <c r="M35" s="41"/>
      <c r="N35" s="41"/>
    </row>
    <row r="36" spans="1:14" ht="17.399999999999999">
      <c r="A36" s="355">
        <v>34</v>
      </c>
      <c r="B36" s="413" t="s">
        <v>1135</v>
      </c>
      <c r="C36" s="413" t="s">
        <v>1136</v>
      </c>
      <c r="D36" s="41">
        <v>7</v>
      </c>
      <c r="E36" s="41">
        <v>2</v>
      </c>
      <c r="F36" s="41">
        <v>3</v>
      </c>
      <c r="G36" s="41">
        <f t="shared" si="0"/>
        <v>12</v>
      </c>
      <c r="H36" s="41"/>
      <c r="I36" s="41"/>
      <c r="J36" s="41"/>
      <c r="K36" s="41"/>
      <c r="L36" s="41"/>
      <c r="M36" s="41"/>
      <c r="N36" s="41"/>
    </row>
    <row r="37" spans="1:14" ht="17.399999999999999">
      <c r="A37" s="355">
        <v>35</v>
      </c>
      <c r="B37" s="413" t="s">
        <v>1070</v>
      </c>
      <c r="C37" s="413" t="s">
        <v>1071</v>
      </c>
      <c r="D37" s="41">
        <v>8</v>
      </c>
      <c r="E37" s="41">
        <v>1</v>
      </c>
      <c r="F37" s="41">
        <v>3</v>
      </c>
      <c r="G37" s="41">
        <f t="shared" si="0"/>
        <v>12</v>
      </c>
      <c r="H37" s="41"/>
      <c r="I37" s="41"/>
      <c r="J37" s="41"/>
      <c r="K37" s="41"/>
      <c r="L37" s="41"/>
      <c r="M37" s="41"/>
      <c r="N37" s="41"/>
    </row>
    <row r="38" spans="1:14" ht="17.399999999999999">
      <c r="A38" s="355">
        <v>36</v>
      </c>
      <c r="B38" s="375" t="s">
        <v>1372</v>
      </c>
      <c r="C38" s="375" t="s">
        <v>1299</v>
      </c>
      <c r="D38" s="41">
        <v>8</v>
      </c>
      <c r="E38" s="41">
        <v>1</v>
      </c>
      <c r="F38" s="41">
        <v>1</v>
      </c>
      <c r="G38" s="41">
        <f t="shared" si="0"/>
        <v>10</v>
      </c>
      <c r="H38" s="41"/>
      <c r="I38" s="41">
        <v>11</v>
      </c>
      <c r="J38" s="41">
        <v>5</v>
      </c>
      <c r="K38" s="41"/>
      <c r="L38" s="41">
        <v>43</v>
      </c>
      <c r="M38" s="41"/>
      <c r="N38" s="41"/>
    </row>
    <row r="39" spans="1:14" ht="17.399999999999999">
      <c r="A39" s="355">
        <v>37</v>
      </c>
      <c r="B39" s="413" t="s">
        <v>1198</v>
      </c>
      <c r="C39" s="413" t="s">
        <v>1199</v>
      </c>
      <c r="D39" s="41">
        <v>9</v>
      </c>
      <c r="E39" s="41">
        <v>2</v>
      </c>
      <c r="F39" s="41"/>
      <c r="G39" s="41">
        <f t="shared" si="0"/>
        <v>11</v>
      </c>
      <c r="H39" s="41"/>
      <c r="I39" s="41"/>
      <c r="J39" s="41"/>
      <c r="K39" s="41"/>
      <c r="L39" s="41"/>
      <c r="M39" s="41"/>
      <c r="N39" s="41"/>
    </row>
    <row r="40" spans="1:14" ht="17.399999999999999">
      <c r="A40" s="355">
        <v>38</v>
      </c>
      <c r="B40" s="413" t="s">
        <v>1100</v>
      </c>
      <c r="C40" s="413" t="s">
        <v>1101</v>
      </c>
      <c r="D40" s="41">
        <v>8</v>
      </c>
      <c r="E40" s="41">
        <v>1</v>
      </c>
      <c r="F40" s="41">
        <v>4</v>
      </c>
      <c r="G40" s="41">
        <f t="shared" si="0"/>
        <v>13</v>
      </c>
      <c r="H40" s="41"/>
      <c r="I40" s="41"/>
      <c r="J40" s="41"/>
      <c r="K40" s="41"/>
      <c r="L40" s="41"/>
      <c r="M40" s="41">
        <v>1</v>
      </c>
      <c r="N40" s="41"/>
    </row>
    <row r="41" spans="1:14" ht="17.399999999999999">
      <c r="A41" s="355">
        <v>39</v>
      </c>
      <c r="B41" s="375" t="s">
        <v>1409</v>
      </c>
      <c r="C41" s="375" t="s">
        <v>1410</v>
      </c>
      <c r="D41" s="41">
        <v>15</v>
      </c>
      <c r="E41" s="41">
        <v>2</v>
      </c>
      <c r="F41" s="41">
        <v>2</v>
      </c>
      <c r="G41" s="41">
        <f t="shared" si="0"/>
        <v>19</v>
      </c>
      <c r="H41" s="41">
        <v>2</v>
      </c>
      <c r="I41" s="41">
        <v>19</v>
      </c>
      <c r="J41" s="41">
        <v>8</v>
      </c>
      <c r="K41" s="41"/>
      <c r="L41" s="41">
        <v>83</v>
      </c>
      <c r="M41" s="41"/>
      <c r="N41" s="41"/>
    </row>
    <row r="42" spans="1:14" ht="17.399999999999999">
      <c r="A42" s="355">
        <v>40</v>
      </c>
      <c r="B42" s="413" t="s">
        <v>1081</v>
      </c>
      <c r="C42" s="413" t="s">
        <v>1082</v>
      </c>
      <c r="D42" s="41">
        <v>5</v>
      </c>
      <c r="E42" s="41">
        <v>2</v>
      </c>
      <c r="F42" s="41">
        <v>3</v>
      </c>
      <c r="G42" s="41">
        <f t="shared" si="0"/>
        <v>10</v>
      </c>
      <c r="H42" s="41"/>
      <c r="I42" s="41"/>
      <c r="J42" s="41"/>
      <c r="K42" s="41"/>
      <c r="L42" s="41"/>
      <c r="M42" s="41"/>
      <c r="N42" s="41"/>
    </row>
    <row r="43" spans="1:14" ht="17.399999999999999">
      <c r="A43" s="355">
        <v>41</v>
      </c>
      <c r="B43" s="413" t="s">
        <v>1310</v>
      </c>
      <c r="C43" s="413" t="s">
        <v>1311</v>
      </c>
      <c r="D43" s="41">
        <v>4</v>
      </c>
      <c r="E43" s="41"/>
      <c r="F43" s="41">
        <v>2</v>
      </c>
      <c r="G43" s="41">
        <f t="shared" si="0"/>
        <v>6</v>
      </c>
      <c r="H43" s="41"/>
      <c r="I43" s="41"/>
      <c r="J43" s="41"/>
      <c r="K43" s="41"/>
      <c r="L43" s="41"/>
      <c r="M43" s="41"/>
      <c r="N43" s="41"/>
    </row>
    <row r="44" spans="1:14" ht="17.399999999999999">
      <c r="A44" s="355">
        <v>42</v>
      </c>
      <c r="B44" s="413" t="s">
        <v>1102</v>
      </c>
      <c r="C44" s="413" t="s">
        <v>1103</v>
      </c>
      <c r="D44" s="41">
        <v>5</v>
      </c>
      <c r="E44" s="41">
        <v>2</v>
      </c>
      <c r="F44" s="41"/>
      <c r="G44" s="41">
        <f t="shared" si="0"/>
        <v>7</v>
      </c>
      <c r="H44" s="41"/>
      <c r="I44" s="41"/>
      <c r="J44" s="41"/>
      <c r="K44" s="41"/>
      <c r="L44" s="41"/>
      <c r="M44" s="41"/>
      <c r="N44" s="41"/>
    </row>
    <row r="45" spans="1:14" ht="17.399999999999999">
      <c r="A45" s="355">
        <v>43</v>
      </c>
      <c r="B45" s="413" t="s">
        <v>1089</v>
      </c>
      <c r="C45" s="413" t="s">
        <v>1090</v>
      </c>
      <c r="D45" s="113">
        <v>2</v>
      </c>
      <c r="E45" s="113">
        <v>2</v>
      </c>
      <c r="F45" s="113">
        <v>3</v>
      </c>
      <c r="G45" s="41">
        <f t="shared" si="0"/>
        <v>7</v>
      </c>
      <c r="H45" s="41">
        <v>2</v>
      </c>
      <c r="I45" s="41"/>
      <c r="J45" s="41"/>
      <c r="K45" s="41"/>
      <c r="L45" s="41">
        <v>10</v>
      </c>
      <c r="M45" s="41"/>
      <c r="N45" s="41"/>
    </row>
    <row r="46" spans="1:14" ht="17.399999999999999">
      <c r="A46" s="355">
        <v>44</v>
      </c>
      <c r="B46" s="413" t="s">
        <v>1141</v>
      </c>
      <c r="C46" s="413" t="s">
        <v>1142</v>
      </c>
      <c r="D46" s="41">
        <v>5</v>
      </c>
      <c r="E46" s="41">
        <v>2</v>
      </c>
      <c r="F46" s="41"/>
      <c r="G46" s="41">
        <f t="shared" si="0"/>
        <v>7</v>
      </c>
      <c r="H46" s="41"/>
      <c r="I46" s="41"/>
      <c r="J46" s="41"/>
      <c r="K46" s="41"/>
      <c r="L46" s="41"/>
      <c r="M46" s="41"/>
      <c r="N46" s="41"/>
    </row>
    <row r="47" spans="1:14" ht="18">
      <c r="A47" s="364"/>
      <c r="B47" s="364"/>
      <c r="C47" s="364"/>
      <c r="D47" s="365"/>
      <c r="E47" s="365"/>
      <c r="F47" s="365"/>
      <c r="G47" s="365"/>
      <c r="H47" s="365"/>
      <c r="I47" s="365"/>
      <c r="J47" s="365"/>
      <c r="K47" s="365"/>
      <c r="L47" s="365"/>
      <c r="M47" s="381"/>
      <c r="N47" s="373"/>
    </row>
    <row r="48" spans="1:14" ht="18">
      <c r="A48" s="346"/>
      <c r="B48" s="658" t="s">
        <v>1091</v>
      </c>
      <c r="C48" s="659"/>
      <c r="D48" s="365"/>
      <c r="E48" s="365"/>
      <c r="F48" s="365"/>
      <c r="G48" s="365"/>
      <c r="H48" s="365"/>
      <c r="I48" s="365"/>
      <c r="J48" s="365"/>
      <c r="K48" s="365"/>
      <c r="L48" s="365"/>
      <c r="M48" s="381"/>
      <c r="N48" s="373"/>
    </row>
    <row r="49" spans="1:14" ht="17.399999999999999">
      <c r="A49" s="346"/>
      <c r="B49" s="349" t="s">
        <v>1011</v>
      </c>
      <c r="C49" s="349" t="s">
        <v>1012</v>
      </c>
      <c r="D49" s="365"/>
      <c r="E49" s="365"/>
      <c r="F49" s="365"/>
      <c r="G49" s="365"/>
      <c r="H49" s="365"/>
      <c r="I49" s="365"/>
      <c r="J49" s="365"/>
      <c r="K49" s="365"/>
      <c r="L49" s="365"/>
      <c r="M49" s="42"/>
      <c r="N49" s="42"/>
    </row>
    <row r="50" spans="1:14" ht="17.399999999999999">
      <c r="A50" s="355">
        <v>1</v>
      </c>
      <c r="B50" s="375" t="s">
        <v>1366</v>
      </c>
      <c r="C50" s="375" t="s">
        <v>1078</v>
      </c>
      <c r="D50" s="41">
        <v>3</v>
      </c>
      <c r="E50" s="41"/>
      <c r="F50" s="41"/>
      <c r="G50" s="41">
        <f>SUM(D50:F50)</f>
        <v>3</v>
      </c>
      <c r="H50" s="41"/>
      <c r="I50" s="41"/>
      <c r="J50" s="41"/>
      <c r="K50" s="41"/>
      <c r="L50" s="41"/>
      <c r="M50" s="41"/>
      <c r="N50" s="41"/>
    </row>
    <row r="51" spans="1:14" ht="17.399999999999999">
      <c r="A51" s="359">
        <v>2</v>
      </c>
      <c r="B51" s="375" t="s">
        <v>1417</v>
      </c>
      <c r="C51" s="375" t="s">
        <v>1235</v>
      </c>
      <c r="D51" s="41">
        <v>2</v>
      </c>
      <c r="E51" s="41"/>
      <c r="F51" s="41">
        <v>1</v>
      </c>
      <c r="G51" s="41">
        <f>SUM(D51:F51)</f>
        <v>3</v>
      </c>
      <c r="H51" s="41"/>
      <c r="I51" s="41"/>
      <c r="J51" s="41"/>
      <c r="K51" s="41"/>
      <c r="L51" s="41"/>
      <c r="M51" s="41"/>
      <c r="N51" s="41"/>
    </row>
    <row r="52" spans="1:14" ht="17.399999999999999">
      <c r="A52" s="355">
        <v>3</v>
      </c>
      <c r="B52" s="375" t="s">
        <v>1289</v>
      </c>
      <c r="C52" s="375" t="s">
        <v>1290</v>
      </c>
      <c r="D52" s="41">
        <v>5</v>
      </c>
      <c r="E52" s="41">
        <v>2</v>
      </c>
      <c r="F52" s="41">
        <v>4</v>
      </c>
      <c r="G52" s="41">
        <f t="shared" ref="G52:G54" si="1">SUM(D52:F52)</f>
        <v>11</v>
      </c>
      <c r="H52" s="41">
        <v>3</v>
      </c>
      <c r="I52" s="41"/>
      <c r="J52" s="41"/>
      <c r="K52" s="41"/>
      <c r="L52" s="41">
        <v>15</v>
      </c>
      <c r="M52" s="41">
        <v>1</v>
      </c>
      <c r="N52" s="41"/>
    </row>
    <row r="53" spans="1:14" ht="17.399999999999999">
      <c r="A53" s="359">
        <v>4</v>
      </c>
      <c r="B53" s="375" t="s">
        <v>1407</v>
      </c>
      <c r="C53" s="375" t="s">
        <v>1408</v>
      </c>
      <c r="D53" s="41">
        <v>1</v>
      </c>
      <c r="E53" s="41"/>
      <c r="F53" s="41">
        <v>1</v>
      </c>
      <c r="G53" s="41">
        <f t="shared" si="1"/>
        <v>2</v>
      </c>
      <c r="H53" s="41"/>
      <c r="I53" s="41"/>
      <c r="J53" s="41"/>
      <c r="K53" s="41"/>
      <c r="L53" s="41"/>
      <c r="M53" s="41"/>
      <c r="N53" s="41">
        <v>1</v>
      </c>
    </row>
    <row r="54" spans="1:14" ht="17.399999999999999">
      <c r="A54" s="355">
        <v>5</v>
      </c>
      <c r="B54" s="375" t="s">
        <v>1293</v>
      </c>
      <c r="C54" s="375" t="s">
        <v>1080</v>
      </c>
      <c r="D54" s="41">
        <v>2</v>
      </c>
      <c r="E54" s="41"/>
      <c r="F54" s="41">
        <v>2</v>
      </c>
      <c r="G54" s="41">
        <f t="shared" si="1"/>
        <v>4</v>
      </c>
      <c r="H54" s="41"/>
      <c r="I54" s="41"/>
      <c r="J54" s="41"/>
      <c r="K54" s="41"/>
      <c r="L54" s="41"/>
      <c r="M54" s="41"/>
      <c r="N54" s="41"/>
    </row>
    <row r="56" spans="1:14" ht="17.399999999999999">
      <c r="B56" s="665" t="s">
        <v>1286</v>
      </c>
      <c r="C56" s="666"/>
    </row>
    <row r="57" spans="1:14" ht="17.399999999999999">
      <c r="A57" s="375">
        <v>1</v>
      </c>
      <c r="B57" s="375" t="s">
        <v>1194</v>
      </c>
      <c r="C57" s="375" t="s">
        <v>1423</v>
      </c>
      <c r="D57" s="41">
        <v>4</v>
      </c>
      <c r="E57" s="41"/>
      <c r="F57" s="41"/>
      <c r="G57" s="41">
        <f>SUM(D57:F57)</f>
        <v>4</v>
      </c>
      <c r="H57" s="41"/>
      <c r="I57" s="41"/>
      <c r="J57" s="41"/>
      <c r="K57" s="41"/>
      <c r="L57" s="41"/>
      <c r="M57" s="41"/>
      <c r="N57" s="41"/>
    </row>
    <row r="58" spans="1:14" ht="17.399999999999999">
      <c r="A58" s="375">
        <v>2</v>
      </c>
      <c r="B58" s="375" t="s">
        <v>1426</v>
      </c>
      <c r="C58" s="375" t="s">
        <v>1427</v>
      </c>
      <c r="D58" s="41">
        <v>2</v>
      </c>
      <c r="E58" s="41"/>
      <c r="F58" s="41"/>
      <c r="G58" s="41">
        <f>SUM(D58:F58)</f>
        <v>2</v>
      </c>
      <c r="H58" s="41"/>
      <c r="I58" s="41"/>
      <c r="J58" s="41"/>
      <c r="K58" s="41"/>
      <c r="L58" s="41"/>
      <c r="M58" s="41"/>
      <c r="N58" s="41"/>
    </row>
    <row r="59" spans="1:14" ht="17.399999999999999">
      <c r="A59" s="375">
        <v>3</v>
      </c>
      <c r="B59" s="375" t="s">
        <v>1438</v>
      </c>
      <c r="C59" s="375" t="s">
        <v>1045</v>
      </c>
      <c r="D59" s="41">
        <v>1</v>
      </c>
      <c r="E59" s="41"/>
      <c r="F59" s="41"/>
      <c r="G59" s="41">
        <f t="shared" ref="G59:G67" si="2">SUM(D59:F59)</f>
        <v>1</v>
      </c>
      <c r="H59" s="41"/>
      <c r="I59" s="41"/>
      <c r="J59" s="41"/>
      <c r="K59" s="41"/>
      <c r="L59" s="41"/>
      <c r="M59" s="41"/>
      <c r="N59" s="41"/>
    </row>
    <row r="60" spans="1:14" ht="17.399999999999999">
      <c r="A60" s="375"/>
      <c r="B60" s="375" t="s">
        <v>1503</v>
      </c>
      <c r="C60" s="375" t="s">
        <v>1144</v>
      </c>
      <c r="D60" s="41"/>
      <c r="E60" s="41"/>
      <c r="F60" s="41">
        <v>1</v>
      </c>
      <c r="G60" s="41">
        <f>SUM(D60:F60)</f>
        <v>1</v>
      </c>
      <c r="H60" s="41"/>
      <c r="I60" s="41"/>
      <c r="J60" s="41"/>
      <c r="K60" s="41"/>
      <c r="L60" s="41"/>
      <c r="M60" s="41"/>
      <c r="N60" s="41"/>
    </row>
    <row r="61" spans="1:14" ht="17.399999999999999">
      <c r="A61" s="375">
        <v>4</v>
      </c>
      <c r="B61" s="375" t="s">
        <v>1499</v>
      </c>
      <c r="C61" s="375" t="s">
        <v>1252</v>
      </c>
      <c r="D61" s="41"/>
      <c r="E61" s="41"/>
      <c r="F61" s="41">
        <v>2</v>
      </c>
      <c r="G61" s="41">
        <f>SUM(D61:F61)</f>
        <v>2</v>
      </c>
      <c r="H61" s="41"/>
      <c r="I61" s="41"/>
      <c r="J61" s="41"/>
      <c r="K61" s="41"/>
      <c r="L61" s="41"/>
      <c r="M61" s="41"/>
      <c r="N61" s="41"/>
    </row>
    <row r="62" spans="1:14" ht="17.399999999999999">
      <c r="A62" s="375">
        <v>5</v>
      </c>
      <c r="B62" s="375" t="s">
        <v>1439</v>
      </c>
      <c r="C62" s="375" t="s">
        <v>1235</v>
      </c>
      <c r="D62" s="41">
        <v>1</v>
      </c>
      <c r="E62" s="41"/>
      <c r="F62" s="41"/>
      <c r="G62" s="41">
        <f t="shared" si="2"/>
        <v>1</v>
      </c>
      <c r="H62" s="41"/>
      <c r="I62" s="41"/>
      <c r="J62" s="41"/>
      <c r="K62" s="41"/>
      <c r="L62" s="41"/>
      <c r="M62" s="41"/>
      <c r="N62" s="41"/>
    </row>
    <row r="63" spans="1:14" ht="17.399999999999999">
      <c r="A63" s="375">
        <v>6</v>
      </c>
      <c r="B63" s="375" t="s">
        <v>1440</v>
      </c>
      <c r="C63" s="375" t="s">
        <v>1441</v>
      </c>
      <c r="D63" s="41">
        <v>1</v>
      </c>
      <c r="E63" s="41"/>
      <c r="F63" s="41"/>
      <c r="G63" s="41">
        <f t="shared" si="2"/>
        <v>1</v>
      </c>
      <c r="H63" s="41"/>
      <c r="I63" s="41"/>
      <c r="J63" s="41"/>
      <c r="K63" s="41"/>
      <c r="L63" s="41"/>
      <c r="M63" s="41"/>
      <c r="N63" s="41"/>
    </row>
    <row r="64" spans="1:14" ht="17.399999999999999">
      <c r="A64" s="375">
        <v>7</v>
      </c>
      <c r="B64" s="375" t="s">
        <v>1236</v>
      </c>
      <c r="C64" s="375" t="s">
        <v>1235</v>
      </c>
      <c r="D64" s="41">
        <v>1</v>
      </c>
      <c r="E64" s="41"/>
      <c r="F64" s="41"/>
      <c r="G64" s="41">
        <f t="shared" si="2"/>
        <v>1</v>
      </c>
      <c r="H64" s="41"/>
      <c r="I64" s="41"/>
      <c r="J64" s="41"/>
      <c r="K64" s="41"/>
      <c r="L64" s="41"/>
      <c r="M64" s="41"/>
      <c r="N64" s="41"/>
    </row>
    <row r="65" spans="1:14" ht="17.399999999999999">
      <c r="A65" s="375">
        <v>8</v>
      </c>
      <c r="B65" s="375" t="s">
        <v>1489</v>
      </c>
      <c r="C65" s="375" t="s">
        <v>1490</v>
      </c>
      <c r="D65" s="41"/>
      <c r="E65" s="41"/>
      <c r="F65" s="41">
        <v>1</v>
      </c>
      <c r="G65" s="41">
        <f t="shared" si="2"/>
        <v>1</v>
      </c>
      <c r="H65" s="41"/>
      <c r="I65" s="41"/>
      <c r="J65" s="41"/>
      <c r="K65" s="41"/>
      <c r="L65" s="41"/>
      <c r="M65" s="41"/>
      <c r="N65" s="41"/>
    </row>
    <row r="66" spans="1:14" ht="17.399999999999999">
      <c r="A66" s="375">
        <v>9</v>
      </c>
      <c r="B66" s="375" t="s">
        <v>1470</v>
      </c>
      <c r="C66" s="375" t="s">
        <v>1471</v>
      </c>
      <c r="D66" s="41">
        <v>1</v>
      </c>
      <c r="E66" s="41"/>
      <c r="F66" s="41"/>
      <c r="G66" s="41">
        <f t="shared" si="2"/>
        <v>1</v>
      </c>
      <c r="H66" s="41">
        <v>1</v>
      </c>
      <c r="I66" s="41"/>
      <c r="J66" s="41"/>
      <c r="K66" s="41"/>
      <c r="L66" s="41">
        <v>5</v>
      </c>
      <c r="M66" s="41"/>
      <c r="N66" s="41"/>
    </row>
    <row r="67" spans="1:14" ht="17.399999999999999">
      <c r="A67" s="375">
        <v>10</v>
      </c>
      <c r="B67" s="375" t="s">
        <v>1087</v>
      </c>
      <c r="C67" s="375" t="s">
        <v>1047</v>
      </c>
      <c r="D67" s="41">
        <v>1</v>
      </c>
      <c r="E67" s="41"/>
      <c r="F67" s="41"/>
      <c r="G67" s="41">
        <f t="shared" si="2"/>
        <v>1</v>
      </c>
      <c r="H67" s="41"/>
      <c r="I67" s="41"/>
      <c r="J67" s="41"/>
      <c r="K67" s="41"/>
      <c r="L67" s="41"/>
      <c r="M67" s="41">
        <v>1</v>
      </c>
      <c r="N67" s="41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315"/>
      <c r="B1" s="315"/>
      <c r="C1" s="648" t="s">
        <v>933</v>
      </c>
      <c r="D1" s="649"/>
      <c r="E1" s="649"/>
      <c r="F1" s="649"/>
      <c r="G1" s="649"/>
      <c r="H1" s="649"/>
      <c r="I1" s="649"/>
      <c r="J1" s="650"/>
      <c r="K1" s="598" t="s">
        <v>496</v>
      </c>
      <c r="L1" s="599"/>
      <c r="M1" s="667" t="s">
        <v>933</v>
      </c>
      <c r="N1" s="668"/>
      <c r="O1" s="668"/>
      <c r="P1" s="668"/>
      <c r="Q1" s="668"/>
      <c r="R1" s="668"/>
      <c r="S1" s="668"/>
      <c r="T1" s="669"/>
      <c r="U1" s="197" t="s">
        <v>496</v>
      </c>
      <c r="V1" s="670" t="s">
        <v>1483</v>
      </c>
      <c r="W1" s="671"/>
      <c r="X1" s="671"/>
      <c r="Y1" s="671"/>
      <c r="Z1" s="672"/>
      <c r="AA1" s="673" t="s">
        <v>310</v>
      </c>
      <c r="AB1" s="674"/>
      <c r="AC1" s="674"/>
      <c r="AD1" s="675"/>
    </row>
    <row r="2" spans="1:30" ht="17.399999999999999">
      <c r="A2" s="133" t="s">
        <v>44</v>
      </c>
      <c r="B2" s="133" t="s">
        <v>52</v>
      </c>
      <c r="C2" s="327" t="s">
        <v>343</v>
      </c>
      <c r="D2" s="224" t="s">
        <v>114</v>
      </c>
      <c r="E2" s="224" t="s">
        <v>27</v>
      </c>
      <c r="F2" s="327" t="s">
        <v>23</v>
      </c>
      <c r="G2" s="224" t="s">
        <v>24</v>
      </c>
      <c r="H2" s="327" t="s">
        <v>30</v>
      </c>
      <c r="I2" s="327" t="s">
        <v>29</v>
      </c>
      <c r="J2" s="224" t="s">
        <v>28</v>
      </c>
      <c r="K2" s="197" t="s">
        <v>811</v>
      </c>
      <c r="L2" s="198" t="s">
        <v>499</v>
      </c>
      <c r="M2" s="224" t="s">
        <v>1355</v>
      </c>
      <c r="N2" s="327" t="s">
        <v>1355</v>
      </c>
      <c r="O2" s="327" t="s">
        <v>25</v>
      </c>
      <c r="P2" s="224" t="s">
        <v>23</v>
      </c>
      <c r="Q2" s="327" t="s">
        <v>114</v>
      </c>
      <c r="R2" s="327" t="s">
        <v>115</v>
      </c>
      <c r="S2" s="327" t="s">
        <v>27</v>
      </c>
      <c r="T2" s="224" t="s">
        <v>30</v>
      </c>
      <c r="U2" s="312" t="s">
        <v>1479</v>
      </c>
      <c r="V2" s="470" t="s">
        <v>25</v>
      </c>
      <c r="W2" s="469" t="s">
        <v>1355</v>
      </c>
      <c r="X2" s="470" t="s">
        <v>1355</v>
      </c>
      <c r="Y2" s="470" t="s">
        <v>22</v>
      </c>
      <c r="Z2" s="469" t="s">
        <v>28</v>
      </c>
      <c r="AA2" s="317" t="s">
        <v>127</v>
      </c>
      <c r="AB2" s="317" t="s">
        <v>992</v>
      </c>
      <c r="AC2" s="317" t="s">
        <v>548</v>
      </c>
      <c r="AD2" s="317" t="s">
        <v>1491</v>
      </c>
    </row>
    <row r="3" spans="1:30" ht="17.399999999999999">
      <c r="A3" s="331" t="s">
        <v>1269</v>
      </c>
      <c r="B3" s="332" t="s">
        <v>92</v>
      </c>
      <c r="C3" s="196"/>
      <c r="D3" s="196"/>
      <c r="E3" s="443">
        <v>50</v>
      </c>
      <c r="F3" s="443">
        <v>46</v>
      </c>
      <c r="G3" s="212"/>
      <c r="H3" s="212"/>
      <c r="I3" s="212"/>
      <c r="J3" s="212"/>
      <c r="K3" s="196"/>
      <c r="L3" s="196"/>
      <c r="M3" s="196"/>
      <c r="N3" s="196"/>
      <c r="O3" s="196"/>
      <c r="P3" s="451">
        <v>29</v>
      </c>
      <c r="Q3" s="443">
        <v>19</v>
      </c>
      <c r="R3" s="443">
        <v>20</v>
      </c>
      <c r="S3" s="443">
        <v>67</v>
      </c>
      <c r="T3" s="451">
        <v>80</v>
      </c>
      <c r="U3" s="196"/>
      <c r="V3" s="196"/>
      <c r="W3" s="133">
        <v>22</v>
      </c>
      <c r="X3" s="133">
        <v>61</v>
      </c>
      <c r="Y3" s="133">
        <v>24</v>
      </c>
      <c r="Z3" s="212"/>
      <c r="AA3" s="41">
        <f>AB3+AC3+AD3</f>
        <v>418</v>
      </c>
      <c r="AB3" s="41">
        <f t="shared" ref="AB3:AB62" si="0">C3+D3+E3+F3+G3+H3+I3+J3+M3+N3+O3+P3+Q3+R3+S3+T3</f>
        <v>311</v>
      </c>
      <c r="AC3" s="41">
        <f>K3+L3+U3</f>
        <v>0</v>
      </c>
      <c r="AD3" s="41">
        <f>V3+W3+Z3+X3+Y3</f>
        <v>107</v>
      </c>
    </row>
    <row r="4" spans="1:30" ht="17.399999999999999">
      <c r="A4" s="328" t="s">
        <v>1367</v>
      </c>
      <c r="B4" s="328" t="s">
        <v>92</v>
      </c>
      <c r="C4" s="196"/>
      <c r="D4" s="196"/>
      <c r="E4" s="196"/>
      <c r="F4" s="196"/>
      <c r="G4" s="196"/>
      <c r="H4" s="443">
        <v>28</v>
      </c>
      <c r="I4" s="443">
        <v>26</v>
      </c>
      <c r="J4" s="443">
        <v>47</v>
      </c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41">
        <f>AB4+AC4+AD4</f>
        <v>101</v>
      </c>
      <c r="AB4" s="41">
        <f t="shared" si="0"/>
        <v>101</v>
      </c>
      <c r="AC4" s="41">
        <f>K4+L4+U4</f>
        <v>0</v>
      </c>
      <c r="AD4" s="41">
        <f>V4+W4+Z4+X4+Y4</f>
        <v>0</v>
      </c>
    </row>
    <row r="5" spans="1:30" ht="17.399999999999999">
      <c r="A5" s="332" t="s">
        <v>1115</v>
      </c>
      <c r="B5" s="332" t="s">
        <v>92</v>
      </c>
      <c r="C5" s="443">
        <v>36</v>
      </c>
      <c r="D5" s="443">
        <v>40</v>
      </c>
      <c r="E5" s="319"/>
      <c r="F5" s="319"/>
      <c r="G5" s="319"/>
      <c r="H5" s="319"/>
      <c r="I5" s="319"/>
      <c r="J5" s="319"/>
      <c r="K5" s="196"/>
      <c r="L5" s="443">
        <v>63</v>
      </c>
      <c r="M5" s="443">
        <v>63</v>
      </c>
      <c r="N5" s="451">
        <v>59</v>
      </c>
      <c r="O5" s="451">
        <v>67</v>
      </c>
      <c r="P5" s="319"/>
      <c r="Q5" s="319"/>
      <c r="R5" s="319"/>
      <c r="S5" s="319"/>
      <c r="T5" s="319"/>
      <c r="U5" s="451">
        <v>52</v>
      </c>
      <c r="V5" s="196"/>
      <c r="W5" s="133">
        <v>68</v>
      </c>
      <c r="X5" s="212"/>
      <c r="Y5" s="212"/>
      <c r="Z5" s="196"/>
      <c r="AA5" s="41">
        <f>AB5+AC5+AD5</f>
        <v>448</v>
      </c>
      <c r="AB5" s="41">
        <f t="shared" si="0"/>
        <v>265</v>
      </c>
      <c r="AC5" s="41">
        <f t="shared" ref="AC5:AC62" si="1">K5+L5+U5</f>
        <v>115</v>
      </c>
      <c r="AD5" s="41">
        <f t="shared" ref="AD5:AD62" si="2">V5+W5+Z5+X5+Y5</f>
        <v>68</v>
      </c>
    </row>
    <row r="6" spans="1:30" ht="17.399999999999999">
      <c r="A6" s="332" t="s">
        <v>469</v>
      </c>
      <c r="B6" s="332" t="s">
        <v>92</v>
      </c>
      <c r="C6" s="212"/>
      <c r="D6" s="212"/>
      <c r="E6" s="443">
        <v>30</v>
      </c>
      <c r="F6" s="443">
        <v>34</v>
      </c>
      <c r="G6" s="443">
        <v>80</v>
      </c>
      <c r="H6" s="443">
        <v>52</v>
      </c>
      <c r="I6" s="443">
        <v>54</v>
      </c>
      <c r="J6" s="443">
        <v>33</v>
      </c>
      <c r="K6" s="443">
        <v>38</v>
      </c>
      <c r="L6" s="443">
        <v>17</v>
      </c>
      <c r="M6" s="196"/>
      <c r="N6" s="451">
        <v>21</v>
      </c>
      <c r="O6" s="196"/>
      <c r="P6" s="319"/>
      <c r="Q6" s="319"/>
      <c r="R6" s="319"/>
      <c r="S6" s="319"/>
      <c r="T6" s="319"/>
      <c r="U6" s="451">
        <v>28</v>
      </c>
      <c r="V6" s="133">
        <v>54</v>
      </c>
      <c r="W6" s="212"/>
      <c r="X6" s="212"/>
      <c r="Y6" s="196"/>
      <c r="Z6" s="133">
        <v>50</v>
      </c>
      <c r="AA6" s="41">
        <f t="shared" ref="AA6:AA62" si="3">AB6+AC6+AD6</f>
        <v>491</v>
      </c>
      <c r="AB6" s="41">
        <f t="shared" si="0"/>
        <v>304</v>
      </c>
      <c r="AC6" s="41">
        <f t="shared" si="1"/>
        <v>83</v>
      </c>
      <c r="AD6" s="41">
        <f t="shared" si="2"/>
        <v>104</v>
      </c>
    </row>
    <row r="7" spans="1:30" ht="17.399999999999999">
      <c r="A7" s="132" t="s">
        <v>997</v>
      </c>
      <c r="B7" s="332" t="s">
        <v>92</v>
      </c>
      <c r="C7" s="443">
        <v>44</v>
      </c>
      <c r="D7" s="443">
        <v>40</v>
      </c>
      <c r="E7" s="319"/>
      <c r="F7" s="319"/>
      <c r="G7" s="319"/>
      <c r="H7" s="319"/>
      <c r="I7" s="319"/>
      <c r="J7" s="319"/>
      <c r="K7" s="443">
        <v>42</v>
      </c>
      <c r="L7" s="196"/>
      <c r="M7" s="443">
        <v>17</v>
      </c>
      <c r="N7" s="196"/>
      <c r="O7" s="451">
        <v>13</v>
      </c>
      <c r="P7" s="443">
        <v>51</v>
      </c>
      <c r="Q7" s="443">
        <v>61</v>
      </c>
      <c r="R7" s="443">
        <v>60</v>
      </c>
      <c r="S7" s="319"/>
      <c r="T7" s="451">
        <v>42</v>
      </c>
      <c r="U7" s="196"/>
      <c r="V7" s="133">
        <v>26</v>
      </c>
      <c r="W7" s="196"/>
      <c r="X7" s="133">
        <v>19</v>
      </c>
      <c r="Y7" s="471">
        <v>52</v>
      </c>
      <c r="Z7" s="133">
        <v>30</v>
      </c>
      <c r="AA7" s="41">
        <f t="shared" si="3"/>
        <v>497</v>
      </c>
      <c r="AB7" s="41">
        <f t="shared" si="0"/>
        <v>328</v>
      </c>
      <c r="AC7" s="41">
        <f t="shared" si="1"/>
        <v>42</v>
      </c>
      <c r="AD7" s="41">
        <f t="shared" si="2"/>
        <v>127</v>
      </c>
    </row>
    <row r="8" spans="1:30" ht="17.399999999999999">
      <c r="A8" s="331" t="s">
        <v>996</v>
      </c>
      <c r="B8" s="332" t="s">
        <v>100</v>
      </c>
      <c r="C8" s="443">
        <v>44</v>
      </c>
      <c r="D8" s="443">
        <v>51</v>
      </c>
      <c r="E8" s="196"/>
      <c r="F8" s="443">
        <v>65</v>
      </c>
      <c r="G8" s="443">
        <v>80</v>
      </c>
      <c r="H8" s="443">
        <v>40</v>
      </c>
      <c r="I8" s="443">
        <v>60</v>
      </c>
      <c r="J8" s="196"/>
      <c r="K8" s="443">
        <v>48</v>
      </c>
      <c r="L8" s="443">
        <v>34</v>
      </c>
      <c r="M8" s="443">
        <v>26</v>
      </c>
      <c r="N8" s="451">
        <v>21</v>
      </c>
      <c r="O8" s="451">
        <v>16</v>
      </c>
      <c r="P8" s="443">
        <v>61</v>
      </c>
      <c r="Q8" s="443">
        <v>66</v>
      </c>
      <c r="R8" s="443">
        <v>69</v>
      </c>
      <c r="S8" s="443">
        <v>13</v>
      </c>
      <c r="T8" s="451">
        <v>33</v>
      </c>
      <c r="U8" s="467">
        <v>30</v>
      </c>
      <c r="V8" s="133">
        <v>62</v>
      </c>
      <c r="W8" s="133">
        <v>22</v>
      </c>
      <c r="X8" s="133">
        <v>32</v>
      </c>
      <c r="Y8" s="133">
        <v>61</v>
      </c>
      <c r="Z8" s="212"/>
      <c r="AA8" s="41">
        <f t="shared" si="3"/>
        <v>934</v>
      </c>
      <c r="AB8" s="41">
        <f t="shared" si="0"/>
        <v>645</v>
      </c>
      <c r="AC8" s="41">
        <f t="shared" si="1"/>
        <v>112</v>
      </c>
      <c r="AD8" s="41">
        <f t="shared" si="2"/>
        <v>177</v>
      </c>
    </row>
    <row r="9" spans="1:30" ht="17.399999999999999">
      <c r="A9" s="446" t="s">
        <v>1504</v>
      </c>
      <c r="B9" s="446" t="s">
        <v>100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33">
        <v>21</v>
      </c>
      <c r="AA9" s="41">
        <f t="shared" si="3"/>
        <v>21</v>
      </c>
      <c r="AB9" s="41">
        <f t="shared" si="0"/>
        <v>0</v>
      </c>
      <c r="AC9" s="41">
        <f t="shared" si="1"/>
        <v>0</v>
      </c>
      <c r="AD9" s="41">
        <f t="shared" si="2"/>
        <v>21</v>
      </c>
    </row>
    <row r="10" spans="1:30" ht="17.399999999999999">
      <c r="A10" s="442" t="s">
        <v>1241</v>
      </c>
      <c r="B10" s="442" t="s">
        <v>100</v>
      </c>
      <c r="C10" s="196"/>
      <c r="D10" s="196"/>
      <c r="E10" s="443">
        <v>40</v>
      </c>
      <c r="F10" s="443">
        <v>15</v>
      </c>
      <c r="G10" s="323"/>
      <c r="H10" s="196"/>
      <c r="I10" s="443">
        <v>20</v>
      </c>
      <c r="J10" s="443">
        <v>40</v>
      </c>
      <c r="K10" s="443">
        <v>32</v>
      </c>
      <c r="L10" s="196"/>
      <c r="M10" s="196"/>
      <c r="N10" s="196"/>
      <c r="O10" s="196"/>
      <c r="P10" s="443">
        <v>19</v>
      </c>
      <c r="Q10" s="443">
        <v>14</v>
      </c>
      <c r="R10" s="443">
        <v>11</v>
      </c>
      <c r="S10" s="443">
        <v>56</v>
      </c>
      <c r="T10" s="451">
        <v>47</v>
      </c>
      <c r="U10" s="196"/>
      <c r="V10" s="196"/>
      <c r="W10" s="133">
        <v>58</v>
      </c>
      <c r="X10" s="196"/>
      <c r="Y10" s="133">
        <v>19</v>
      </c>
      <c r="Z10" s="133">
        <v>59</v>
      </c>
      <c r="AA10" s="41">
        <f t="shared" si="3"/>
        <v>430</v>
      </c>
      <c r="AB10" s="41">
        <f t="shared" si="0"/>
        <v>262</v>
      </c>
      <c r="AC10" s="41">
        <f t="shared" si="1"/>
        <v>32</v>
      </c>
      <c r="AD10" s="41">
        <f t="shared" si="2"/>
        <v>136</v>
      </c>
    </row>
    <row r="11" spans="1:30" ht="17.399999999999999">
      <c r="A11" s="332" t="s">
        <v>1270</v>
      </c>
      <c r="B11" s="332" t="s">
        <v>100</v>
      </c>
      <c r="C11" s="196"/>
      <c r="D11" s="196"/>
      <c r="E11" s="443">
        <v>40</v>
      </c>
      <c r="F11" s="196"/>
      <c r="G11" s="323"/>
      <c r="H11" s="443">
        <v>40</v>
      </c>
      <c r="I11" s="323"/>
      <c r="J11" s="443">
        <v>40</v>
      </c>
      <c r="K11" s="196"/>
      <c r="L11" s="196"/>
      <c r="M11" s="196"/>
      <c r="N11" s="196"/>
      <c r="O11" s="196"/>
      <c r="P11" s="196"/>
      <c r="Q11" s="196"/>
      <c r="R11" s="196"/>
      <c r="S11" s="443">
        <v>24</v>
      </c>
      <c r="T11" s="319"/>
      <c r="U11" s="196"/>
      <c r="V11" s="466">
        <v>18</v>
      </c>
      <c r="W11" s="196"/>
      <c r="X11" s="133">
        <v>48</v>
      </c>
      <c r="Y11" s="426"/>
      <c r="Z11" s="426"/>
      <c r="AA11" s="41">
        <f t="shared" si="3"/>
        <v>210</v>
      </c>
      <c r="AB11" s="41">
        <f t="shared" si="0"/>
        <v>144</v>
      </c>
      <c r="AC11" s="41">
        <f t="shared" si="1"/>
        <v>0</v>
      </c>
      <c r="AD11" s="41">
        <f t="shared" si="2"/>
        <v>66</v>
      </c>
    </row>
    <row r="12" spans="1:30" ht="17.399999999999999">
      <c r="A12" s="332" t="s">
        <v>1271</v>
      </c>
      <c r="B12" s="332" t="s">
        <v>100</v>
      </c>
      <c r="C12" s="443">
        <v>36</v>
      </c>
      <c r="D12" s="443">
        <v>29</v>
      </c>
      <c r="E12" s="319"/>
      <c r="F12" s="319"/>
      <c r="G12" s="319"/>
      <c r="H12" s="319"/>
      <c r="I12" s="319"/>
      <c r="J12" s="319"/>
      <c r="K12" s="196"/>
      <c r="L12" s="443">
        <v>46</v>
      </c>
      <c r="M12" s="443">
        <v>54</v>
      </c>
      <c r="N12" s="451">
        <v>59</v>
      </c>
      <c r="O12" s="451">
        <v>64</v>
      </c>
      <c r="P12" s="319"/>
      <c r="Q12" s="319"/>
      <c r="R12" s="319"/>
      <c r="S12" s="319"/>
      <c r="T12" s="319"/>
      <c r="U12" s="451">
        <v>46</v>
      </c>
      <c r="V12" s="212"/>
      <c r="W12" s="212"/>
      <c r="X12" s="212"/>
      <c r="Y12" s="212"/>
      <c r="Z12" s="212"/>
      <c r="AA12" s="41">
        <f t="shared" si="3"/>
        <v>334</v>
      </c>
      <c r="AB12" s="41">
        <f t="shared" si="0"/>
        <v>242</v>
      </c>
      <c r="AC12" s="41">
        <f t="shared" si="1"/>
        <v>92</v>
      </c>
      <c r="AD12" s="41">
        <f t="shared" si="2"/>
        <v>0</v>
      </c>
    </row>
    <row r="13" spans="1:30" ht="17.399999999999999">
      <c r="A13" s="132" t="s">
        <v>1272</v>
      </c>
      <c r="B13" s="332" t="s">
        <v>99</v>
      </c>
      <c r="C13" s="212"/>
      <c r="D13" s="212"/>
      <c r="E13" s="319"/>
      <c r="F13" s="319"/>
      <c r="G13" s="319"/>
      <c r="H13" s="319"/>
      <c r="I13" s="319"/>
      <c r="J13" s="319"/>
      <c r="K13" s="196"/>
      <c r="L13" s="443">
        <v>66</v>
      </c>
      <c r="M13" s="443">
        <v>54</v>
      </c>
      <c r="N13" s="451">
        <v>59</v>
      </c>
      <c r="O13" s="451">
        <v>59</v>
      </c>
      <c r="P13" s="319"/>
      <c r="Q13" s="319"/>
      <c r="R13" s="319"/>
      <c r="S13" s="319"/>
      <c r="T13" s="319"/>
      <c r="U13" s="451">
        <v>52</v>
      </c>
      <c r="V13" s="196"/>
      <c r="W13" s="133">
        <v>74</v>
      </c>
      <c r="X13" s="133">
        <v>27</v>
      </c>
      <c r="Y13" s="196"/>
      <c r="Z13" s="133">
        <v>47</v>
      </c>
      <c r="AA13" s="41">
        <f t="shared" si="3"/>
        <v>438</v>
      </c>
      <c r="AB13" s="41">
        <f t="shared" si="0"/>
        <v>172</v>
      </c>
      <c r="AC13" s="41">
        <f t="shared" si="1"/>
        <v>118</v>
      </c>
      <c r="AD13" s="41">
        <f t="shared" si="2"/>
        <v>148</v>
      </c>
    </row>
    <row r="14" spans="1:30" ht="17.399999999999999">
      <c r="A14" s="332" t="s">
        <v>857</v>
      </c>
      <c r="B14" s="332" t="s">
        <v>99</v>
      </c>
      <c r="C14" s="443">
        <v>20</v>
      </c>
      <c r="D14" s="443">
        <v>15</v>
      </c>
      <c r="E14" s="212"/>
      <c r="F14" s="212"/>
      <c r="G14" s="443">
        <v>5</v>
      </c>
      <c r="H14" s="443">
        <v>28</v>
      </c>
      <c r="I14" s="443">
        <v>29</v>
      </c>
      <c r="J14" s="443">
        <v>40</v>
      </c>
      <c r="K14" s="443">
        <v>15</v>
      </c>
      <c r="L14" s="196"/>
      <c r="M14" s="196"/>
      <c r="N14" s="451">
        <v>21</v>
      </c>
      <c r="O14" s="196"/>
      <c r="P14" s="443">
        <v>29</v>
      </c>
      <c r="Q14" s="443">
        <v>20</v>
      </c>
      <c r="R14" s="196"/>
      <c r="S14" s="443">
        <v>71</v>
      </c>
      <c r="T14" s="451">
        <v>3</v>
      </c>
      <c r="U14" s="196"/>
      <c r="V14" s="466">
        <v>62</v>
      </c>
      <c r="W14" s="196"/>
      <c r="X14" s="196"/>
      <c r="Y14" s="196"/>
      <c r="Z14" s="196"/>
      <c r="AA14" s="41">
        <f t="shared" si="3"/>
        <v>358</v>
      </c>
      <c r="AB14" s="41">
        <f t="shared" si="0"/>
        <v>281</v>
      </c>
      <c r="AC14" s="41">
        <f t="shared" si="1"/>
        <v>15</v>
      </c>
      <c r="AD14" s="41">
        <f t="shared" si="2"/>
        <v>62</v>
      </c>
    </row>
    <row r="15" spans="1:30" ht="17.399999999999999">
      <c r="A15" s="332" t="s">
        <v>471</v>
      </c>
      <c r="B15" s="332" t="s">
        <v>99</v>
      </c>
      <c r="C15" s="443">
        <v>60</v>
      </c>
      <c r="D15" s="196"/>
      <c r="E15" s="443">
        <v>30</v>
      </c>
      <c r="F15" s="322">
        <v>1</v>
      </c>
      <c r="G15" s="443">
        <v>18</v>
      </c>
      <c r="H15" s="196"/>
      <c r="I15" s="443">
        <v>20</v>
      </c>
      <c r="J15" s="323"/>
      <c r="K15" s="196"/>
      <c r="L15" s="443">
        <v>14</v>
      </c>
      <c r="M15" s="196"/>
      <c r="N15" s="196"/>
      <c r="O15" s="196"/>
      <c r="P15" s="443">
        <v>51</v>
      </c>
      <c r="Q15" s="443">
        <v>60</v>
      </c>
      <c r="R15" s="443">
        <v>40</v>
      </c>
      <c r="S15" s="319"/>
      <c r="T15" s="319"/>
      <c r="U15" s="451">
        <v>28</v>
      </c>
      <c r="V15" s="196"/>
      <c r="W15" s="133">
        <v>6</v>
      </c>
      <c r="X15" s="196"/>
      <c r="Y15" s="471">
        <v>52</v>
      </c>
      <c r="Z15" s="196"/>
      <c r="AA15" s="41">
        <f t="shared" si="3"/>
        <v>380</v>
      </c>
      <c r="AB15" s="41">
        <f t="shared" si="0"/>
        <v>280</v>
      </c>
      <c r="AC15" s="41">
        <f t="shared" si="1"/>
        <v>42</v>
      </c>
      <c r="AD15" s="41">
        <f t="shared" si="2"/>
        <v>58</v>
      </c>
    </row>
    <row r="16" spans="1:30" ht="17.399999999999999">
      <c r="A16" s="332" t="s">
        <v>1191</v>
      </c>
      <c r="B16" s="332" t="s">
        <v>99</v>
      </c>
      <c r="C16" s="196"/>
      <c r="D16" s="443">
        <v>65</v>
      </c>
      <c r="E16" s="443">
        <v>50</v>
      </c>
      <c r="F16" s="443">
        <v>69</v>
      </c>
      <c r="G16" s="443">
        <v>80</v>
      </c>
      <c r="H16" s="443">
        <v>52</v>
      </c>
      <c r="I16" s="443">
        <v>60</v>
      </c>
      <c r="J16" s="443">
        <v>40</v>
      </c>
      <c r="K16" s="450">
        <v>61</v>
      </c>
      <c r="L16" s="196"/>
      <c r="M16" s="443">
        <v>26</v>
      </c>
      <c r="N16" s="196"/>
      <c r="O16" s="451">
        <v>21</v>
      </c>
      <c r="P16" s="319"/>
      <c r="Q16" s="319"/>
      <c r="R16" s="443">
        <v>40</v>
      </c>
      <c r="S16" s="319"/>
      <c r="T16" s="458">
        <v>32</v>
      </c>
      <c r="U16" s="468"/>
      <c r="V16" s="468"/>
      <c r="W16" s="468"/>
      <c r="X16" s="133">
        <v>53</v>
      </c>
      <c r="Y16" s="133">
        <v>19</v>
      </c>
      <c r="Z16" s="133">
        <v>33</v>
      </c>
      <c r="AA16" s="41">
        <f t="shared" si="3"/>
        <v>701</v>
      </c>
      <c r="AB16" s="41">
        <f t="shared" si="0"/>
        <v>535</v>
      </c>
      <c r="AC16" s="41">
        <f t="shared" si="1"/>
        <v>61</v>
      </c>
      <c r="AD16" s="41">
        <f t="shared" si="2"/>
        <v>105</v>
      </c>
    </row>
    <row r="17" spans="1:30" ht="17.399999999999999">
      <c r="A17" s="446" t="s">
        <v>1492</v>
      </c>
      <c r="B17" s="446" t="s">
        <v>99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466">
        <v>18</v>
      </c>
      <c r="W17" s="196"/>
      <c r="X17" s="196"/>
      <c r="Y17" s="196"/>
      <c r="Z17" s="196"/>
      <c r="AA17" s="41">
        <f t="shared" si="3"/>
        <v>18</v>
      </c>
      <c r="AB17" s="41">
        <f t="shared" si="0"/>
        <v>0</v>
      </c>
      <c r="AC17" s="41">
        <f t="shared" si="1"/>
        <v>0</v>
      </c>
      <c r="AD17" s="41">
        <f t="shared" si="2"/>
        <v>18</v>
      </c>
    </row>
    <row r="18" spans="1:30" ht="17.399999999999999">
      <c r="A18" s="446" t="s">
        <v>1472</v>
      </c>
      <c r="B18" s="446" t="s">
        <v>99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443">
        <v>20</v>
      </c>
      <c r="T18" s="196"/>
      <c r="U18" s="196"/>
      <c r="V18" s="196"/>
      <c r="W18" s="196"/>
      <c r="X18" s="196"/>
      <c r="Y18" s="196"/>
      <c r="Z18" s="196"/>
      <c r="AA18" s="41">
        <f t="shared" si="3"/>
        <v>20</v>
      </c>
      <c r="AB18" s="41">
        <f t="shared" si="0"/>
        <v>20</v>
      </c>
      <c r="AC18" s="41">
        <f t="shared" si="1"/>
        <v>0</v>
      </c>
      <c r="AD18" s="41">
        <f t="shared" si="2"/>
        <v>0</v>
      </c>
    </row>
    <row r="19" spans="1:30" ht="17.399999999999999">
      <c r="A19" s="332" t="s">
        <v>1274</v>
      </c>
      <c r="B19" s="332" t="s">
        <v>487</v>
      </c>
      <c r="C19" s="196"/>
      <c r="D19" s="443">
        <v>80</v>
      </c>
      <c r="E19" s="443">
        <v>1</v>
      </c>
      <c r="F19" s="443">
        <v>80</v>
      </c>
      <c r="G19" s="443">
        <v>80</v>
      </c>
      <c r="H19" s="443">
        <v>80</v>
      </c>
      <c r="I19" s="212"/>
      <c r="J19" s="212"/>
      <c r="K19" s="212"/>
      <c r="L19" s="212"/>
      <c r="M19" s="212"/>
      <c r="N19" s="212"/>
      <c r="O19" s="212"/>
      <c r="P19" s="443">
        <v>61</v>
      </c>
      <c r="Q19" s="443">
        <v>80</v>
      </c>
      <c r="R19" s="443">
        <v>80</v>
      </c>
      <c r="S19" s="443">
        <v>58</v>
      </c>
      <c r="T19" s="451">
        <v>53</v>
      </c>
      <c r="U19" s="451">
        <v>67</v>
      </c>
      <c r="V19" s="133">
        <v>80</v>
      </c>
      <c r="W19" s="133">
        <v>80</v>
      </c>
      <c r="X19" s="212"/>
      <c r="Y19" s="426"/>
      <c r="Z19" s="426"/>
      <c r="AA19" s="41">
        <f t="shared" si="3"/>
        <v>880</v>
      </c>
      <c r="AB19" s="41">
        <f t="shared" si="0"/>
        <v>653</v>
      </c>
      <c r="AC19" s="41">
        <f t="shared" si="1"/>
        <v>67</v>
      </c>
      <c r="AD19" s="41">
        <f t="shared" si="2"/>
        <v>160</v>
      </c>
    </row>
    <row r="20" spans="1:30" ht="17.399999999999999">
      <c r="A20" s="332" t="s">
        <v>1430</v>
      </c>
      <c r="B20" s="332" t="s">
        <v>487</v>
      </c>
      <c r="C20" s="196"/>
      <c r="D20" s="196"/>
      <c r="E20" s="196"/>
      <c r="F20" s="196"/>
      <c r="G20" s="323"/>
      <c r="H20" s="196"/>
      <c r="I20" s="196"/>
      <c r="J20" s="322">
        <v>80</v>
      </c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41">
        <f t="shared" si="3"/>
        <v>80</v>
      </c>
      <c r="AB20" s="41">
        <f t="shared" si="0"/>
        <v>80</v>
      </c>
      <c r="AC20" s="41">
        <f t="shared" si="1"/>
        <v>0</v>
      </c>
      <c r="AD20" s="41">
        <f t="shared" si="2"/>
        <v>0</v>
      </c>
    </row>
    <row r="21" spans="1:30" ht="17.399999999999999">
      <c r="A21" s="332" t="s">
        <v>999</v>
      </c>
      <c r="B21" s="332" t="s">
        <v>487</v>
      </c>
      <c r="C21" s="212"/>
      <c r="D21" s="443">
        <v>73</v>
      </c>
      <c r="E21" s="319"/>
      <c r="F21" s="319"/>
      <c r="G21" s="319"/>
      <c r="H21" s="319"/>
      <c r="I21" s="443">
        <v>51</v>
      </c>
      <c r="J21" s="319"/>
      <c r="K21" s="443">
        <v>80</v>
      </c>
      <c r="L21" s="196"/>
      <c r="M21" s="443">
        <v>80</v>
      </c>
      <c r="N21" s="451">
        <v>80</v>
      </c>
      <c r="O21" s="451">
        <v>80</v>
      </c>
      <c r="P21" s="319"/>
      <c r="Q21" s="319"/>
      <c r="R21" s="319"/>
      <c r="S21" s="319"/>
      <c r="T21" s="212"/>
      <c r="U21" s="451">
        <v>80</v>
      </c>
      <c r="V21" s="133">
        <v>70</v>
      </c>
      <c r="W21" s="133">
        <v>57</v>
      </c>
      <c r="X21" s="212"/>
      <c r="Y21" s="212"/>
      <c r="Z21" s="133">
        <v>80</v>
      </c>
      <c r="AA21" s="41">
        <f t="shared" si="3"/>
        <v>731</v>
      </c>
      <c r="AB21" s="41">
        <f t="shared" si="0"/>
        <v>364</v>
      </c>
      <c r="AC21" s="41">
        <f t="shared" si="1"/>
        <v>160</v>
      </c>
      <c r="AD21" s="41">
        <f t="shared" si="2"/>
        <v>207</v>
      </c>
    </row>
    <row r="22" spans="1:30" ht="17.399999999999999">
      <c r="A22" s="332" t="s">
        <v>1001</v>
      </c>
      <c r="B22" s="332" t="s">
        <v>488</v>
      </c>
      <c r="C22" s="443">
        <v>80</v>
      </c>
      <c r="D22" s="443">
        <v>80</v>
      </c>
      <c r="E22" s="443">
        <v>79</v>
      </c>
      <c r="F22" s="443">
        <v>7</v>
      </c>
      <c r="G22" s="443">
        <v>80</v>
      </c>
      <c r="H22" s="443">
        <v>56</v>
      </c>
      <c r="I22" s="443">
        <v>80</v>
      </c>
      <c r="J22" s="443">
        <v>80</v>
      </c>
      <c r="K22" s="443">
        <v>80</v>
      </c>
      <c r="L22" s="443">
        <v>5</v>
      </c>
      <c r="M22" s="443">
        <v>51</v>
      </c>
      <c r="N22" s="196"/>
      <c r="O22" s="451">
        <v>25</v>
      </c>
      <c r="P22" s="443">
        <v>19</v>
      </c>
      <c r="Q22" s="196"/>
      <c r="R22" s="196"/>
      <c r="S22" s="443">
        <v>22</v>
      </c>
      <c r="T22" s="451">
        <v>27</v>
      </c>
      <c r="U22" s="451">
        <v>13</v>
      </c>
      <c r="V22" s="133">
        <v>10</v>
      </c>
      <c r="W22" s="133">
        <v>23</v>
      </c>
      <c r="X22" s="133">
        <v>80</v>
      </c>
      <c r="Y22" s="133">
        <v>68</v>
      </c>
      <c r="Z22" s="133">
        <v>40</v>
      </c>
      <c r="AA22" s="41">
        <f t="shared" si="3"/>
        <v>1005</v>
      </c>
      <c r="AB22" s="41">
        <f t="shared" si="0"/>
        <v>686</v>
      </c>
      <c r="AC22" s="41">
        <f t="shared" si="1"/>
        <v>98</v>
      </c>
      <c r="AD22" s="41">
        <f t="shared" si="2"/>
        <v>221</v>
      </c>
    </row>
    <row r="23" spans="1:30" ht="17.399999999999999">
      <c r="A23" s="383" t="s">
        <v>1273</v>
      </c>
      <c r="B23" s="383" t="s">
        <v>488</v>
      </c>
      <c r="C23" s="443">
        <v>65</v>
      </c>
      <c r="D23" s="443">
        <v>26</v>
      </c>
      <c r="E23" s="443">
        <v>80</v>
      </c>
      <c r="F23" s="196"/>
      <c r="G23" s="212"/>
      <c r="H23" s="443">
        <v>24</v>
      </c>
      <c r="I23" s="443">
        <v>80</v>
      </c>
      <c r="J23" s="443">
        <v>80</v>
      </c>
      <c r="K23" s="443">
        <v>32</v>
      </c>
      <c r="L23" s="443">
        <v>80</v>
      </c>
      <c r="M23" s="443">
        <v>29</v>
      </c>
      <c r="N23" s="451">
        <v>70</v>
      </c>
      <c r="O23" s="451">
        <v>55</v>
      </c>
      <c r="P23" s="443">
        <v>51</v>
      </c>
      <c r="Q23" s="443">
        <v>20</v>
      </c>
      <c r="R23" s="443">
        <v>23</v>
      </c>
      <c r="S23" s="443">
        <v>80</v>
      </c>
      <c r="T23" s="451">
        <v>38</v>
      </c>
      <c r="U23" s="196"/>
      <c r="V23" s="196"/>
      <c r="W23" s="196"/>
      <c r="X23" s="133">
        <v>48</v>
      </c>
      <c r="Y23" s="426"/>
      <c r="Z23" s="426"/>
      <c r="AA23" s="41">
        <f t="shared" si="3"/>
        <v>881</v>
      </c>
      <c r="AB23" s="41">
        <f t="shared" si="0"/>
        <v>721</v>
      </c>
      <c r="AC23" s="41">
        <f t="shared" si="1"/>
        <v>112</v>
      </c>
      <c r="AD23" s="41">
        <f t="shared" si="2"/>
        <v>48</v>
      </c>
    </row>
    <row r="24" spans="1:30" ht="17.399999999999999">
      <c r="A24" s="383" t="s">
        <v>1117</v>
      </c>
      <c r="B24" s="383" t="s">
        <v>488</v>
      </c>
      <c r="C24" s="212"/>
      <c r="D24" s="196"/>
      <c r="E24" s="443">
        <v>58</v>
      </c>
      <c r="F24" s="443">
        <v>80</v>
      </c>
      <c r="G24" s="212"/>
      <c r="H24" s="212"/>
      <c r="I24" s="212"/>
      <c r="J24" s="212"/>
      <c r="K24" s="443">
        <v>48</v>
      </c>
      <c r="L24" s="443">
        <v>75</v>
      </c>
      <c r="M24" s="196"/>
      <c r="N24" s="451">
        <v>18</v>
      </c>
      <c r="O24" s="196"/>
      <c r="P24" s="443">
        <v>29</v>
      </c>
      <c r="Q24" s="443">
        <v>60</v>
      </c>
      <c r="R24" s="443">
        <v>57</v>
      </c>
      <c r="S24" s="443">
        <v>22</v>
      </c>
      <c r="T24" s="212"/>
      <c r="U24" s="196"/>
      <c r="V24" s="196"/>
      <c r="W24" s="196"/>
      <c r="X24" s="133">
        <v>32</v>
      </c>
      <c r="Y24" s="133">
        <v>80</v>
      </c>
      <c r="Z24" s="133">
        <v>40</v>
      </c>
      <c r="AA24" s="41">
        <f t="shared" si="3"/>
        <v>599</v>
      </c>
      <c r="AB24" s="41">
        <f t="shared" si="0"/>
        <v>324</v>
      </c>
      <c r="AC24" s="41">
        <f t="shared" si="1"/>
        <v>123</v>
      </c>
      <c r="AD24" s="41">
        <f t="shared" si="2"/>
        <v>152</v>
      </c>
    </row>
    <row r="25" spans="1:30" ht="17.399999999999999">
      <c r="A25" s="328" t="s">
        <v>1411</v>
      </c>
      <c r="B25" s="328" t="s">
        <v>488</v>
      </c>
      <c r="C25" s="443">
        <v>15</v>
      </c>
      <c r="D25" s="323"/>
      <c r="E25" s="319"/>
      <c r="F25" s="319"/>
      <c r="G25" s="319"/>
      <c r="H25" s="319"/>
      <c r="I25" s="319"/>
      <c r="J25" s="319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472">
        <v>3</v>
      </c>
      <c r="Z25" s="468"/>
      <c r="AA25" s="41">
        <f t="shared" si="3"/>
        <v>18</v>
      </c>
      <c r="AB25" s="41">
        <f t="shared" si="0"/>
        <v>15</v>
      </c>
      <c r="AC25" s="41">
        <f t="shared" si="1"/>
        <v>0</v>
      </c>
      <c r="AD25" s="41">
        <f t="shared" si="2"/>
        <v>3</v>
      </c>
    </row>
    <row r="26" spans="1:30" ht="17.399999999999999">
      <c r="A26" s="442" t="s">
        <v>1466</v>
      </c>
      <c r="B26" s="442" t="s">
        <v>481</v>
      </c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453">
        <v>20</v>
      </c>
      <c r="S26" s="196"/>
      <c r="T26" s="451">
        <v>15</v>
      </c>
      <c r="U26" s="196"/>
      <c r="V26" s="196"/>
      <c r="W26" s="196"/>
      <c r="X26" s="196"/>
      <c r="Y26" s="426"/>
      <c r="Z26" s="426"/>
      <c r="AA26" s="41">
        <f t="shared" si="3"/>
        <v>35</v>
      </c>
      <c r="AB26" s="41">
        <f t="shared" si="0"/>
        <v>35</v>
      </c>
      <c r="AC26" s="41">
        <f t="shared" si="1"/>
        <v>0</v>
      </c>
      <c r="AD26" s="41">
        <f t="shared" si="2"/>
        <v>0</v>
      </c>
    </row>
    <row r="27" spans="1:30" ht="17.399999999999999">
      <c r="A27" s="442" t="s">
        <v>1181</v>
      </c>
      <c r="B27" s="442" t="s">
        <v>481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196"/>
      <c r="S27" s="443">
        <v>58</v>
      </c>
      <c r="T27" s="451">
        <v>80</v>
      </c>
      <c r="U27" s="451">
        <v>11</v>
      </c>
      <c r="V27" s="196"/>
      <c r="W27" s="133">
        <v>23</v>
      </c>
      <c r="X27" s="133">
        <v>80</v>
      </c>
      <c r="Y27" s="133">
        <v>80</v>
      </c>
      <c r="Z27" s="133">
        <v>80</v>
      </c>
      <c r="AA27" s="41">
        <f t="shared" si="3"/>
        <v>412</v>
      </c>
      <c r="AB27" s="41">
        <f t="shared" si="0"/>
        <v>138</v>
      </c>
      <c r="AC27" s="41">
        <f t="shared" si="1"/>
        <v>11</v>
      </c>
      <c r="AD27" s="41">
        <f t="shared" si="2"/>
        <v>263</v>
      </c>
    </row>
    <row r="28" spans="1:30" ht="17.399999999999999">
      <c r="A28" s="446" t="s">
        <v>1428</v>
      </c>
      <c r="B28" s="446" t="s">
        <v>481</v>
      </c>
      <c r="C28" s="196"/>
      <c r="D28" s="196"/>
      <c r="E28" s="196"/>
      <c r="F28" s="196"/>
      <c r="G28" s="443">
        <v>59</v>
      </c>
      <c r="H28" s="443">
        <v>80</v>
      </c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41">
        <f t="shared" si="3"/>
        <v>139</v>
      </c>
      <c r="AB28" s="41">
        <f t="shared" si="0"/>
        <v>139</v>
      </c>
      <c r="AC28" s="41">
        <f t="shared" si="1"/>
        <v>0</v>
      </c>
      <c r="AD28" s="41">
        <f t="shared" si="2"/>
        <v>0</v>
      </c>
    </row>
    <row r="29" spans="1:30" ht="17.399999999999999">
      <c r="A29" s="446" t="s">
        <v>1442</v>
      </c>
      <c r="B29" s="446" t="s">
        <v>481</v>
      </c>
      <c r="C29" s="196"/>
      <c r="D29" s="196"/>
      <c r="E29" s="196"/>
      <c r="F29" s="196"/>
      <c r="G29" s="196"/>
      <c r="H29" s="196"/>
      <c r="I29" s="196"/>
      <c r="J29" s="444">
        <v>19</v>
      </c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41">
        <f t="shared" si="3"/>
        <v>19</v>
      </c>
      <c r="AB29" s="41">
        <f t="shared" si="0"/>
        <v>19</v>
      </c>
      <c r="AC29" s="41">
        <f t="shared" si="1"/>
        <v>0</v>
      </c>
      <c r="AD29" s="41">
        <f t="shared" si="2"/>
        <v>0</v>
      </c>
    </row>
    <row r="30" spans="1:30" ht="17.399999999999999">
      <c r="A30" s="332" t="s">
        <v>565</v>
      </c>
      <c r="B30" s="332" t="s">
        <v>481</v>
      </c>
      <c r="C30" s="196"/>
      <c r="D30" s="212"/>
      <c r="E30" s="443">
        <v>80</v>
      </c>
      <c r="F30" s="443">
        <v>80</v>
      </c>
      <c r="G30" s="212"/>
      <c r="H30" s="443">
        <v>40</v>
      </c>
      <c r="I30" s="322">
        <v>70</v>
      </c>
      <c r="J30" s="212"/>
      <c r="K30" s="443">
        <v>19</v>
      </c>
      <c r="L30" s="443">
        <v>80</v>
      </c>
      <c r="M30" s="450">
        <v>70</v>
      </c>
      <c r="N30" s="451">
        <v>80</v>
      </c>
      <c r="O30" s="451">
        <v>33</v>
      </c>
      <c r="P30" s="443">
        <v>80</v>
      </c>
      <c r="Q30" s="443">
        <v>80</v>
      </c>
      <c r="R30" s="443">
        <v>80</v>
      </c>
      <c r="S30" s="443">
        <v>4</v>
      </c>
      <c r="T30" s="212"/>
      <c r="U30" s="451">
        <v>80</v>
      </c>
      <c r="V30" s="133">
        <v>80</v>
      </c>
      <c r="W30" s="133">
        <v>80</v>
      </c>
      <c r="X30" s="133">
        <v>80</v>
      </c>
      <c r="Y30" s="133">
        <v>80</v>
      </c>
      <c r="Z30" s="133">
        <v>80</v>
      </c>
      <c r="AA30" s="41">
        <f t="shared" si="3"/>
        <v>1276</v>
      </c>
      <c r="AB30" s="41">
        <f t="shared" si="0"/>
        <v>697</v>
      </c>
      <c r="AC30" s="41">
        <f t="shared" si="1"/>
        <v>179</v>
      </c>
      <c r="AD30" s="41">
        <f t="shared" si="2"/>
        <v>400</v>
      </c>
    </row>
    <row r="31" spans="1:30" ht="17.399999999999999">
      <c r="A31" s="332" t="s">
        <v>1454</v>
      </c>
      <c r="B31" s="332" t="s">
        <v>481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451">
        <v>47</v>
      </c>
      <c r="P31" s="443">
        <v>80</v>
      </c>
      <c r="Q31" s="443">
        <v>80</v>
      </c>
      <c r="R31" s="450">
        <v>70</v>
      </c>
      <c r="S31" s="443">
        <v>80</v>
      </c>
      <c r="T31" s="451">
        <v>80</v>
      </c>
      <c r="U31" s="451">
        <v>80</v>
      </c>
      <c r="V31" s="133">
        <v>60</v>
      </c>
      <c r="W31" s="133">
        <v>57</v>
      </c>
      <c r="X31" s="133">
        <v>27</v>
      </c>
      <c r="Y31" s="196"/>
      <c r="Z31" s="133">
        <v>47</v>
      </c>
      <c r="AA31" s="41">
        <f t="shared" si="3"/>
        <v>708</v>
      </c>
      <c r="AB31" s="41">
        <f t="shared" si="0"/>
        <v>437</v>
      </c>
      <c r="AC31" s="41">
        <f t="shared" si="1"/>
        <v>80</v>
      </c>
      <c r="AD31" s="41">
        <f t="shared" si="2"/>
        <v>191</v>
      </c>
    </row>
    <row r="32" spans="1:30" ht="17.399999999999999">
      <c r="A32" s="332" t="s">
        <v>805</v>
      </c>
      <c r="B32" s="332" t="s">
        <v>481</v>
      </c>
      <c r="C32" s="212"/>
      <c r="D32" s="212"/>
      <c r="E32" s="212"/>
      <c r="F32" s="443">
        <v>33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133">
        <v>20</v>
      </c>
      <c r="W32" s="212"/>
      <c r="X32" s="212"/>
      <c r="Y32" s="133">
        <v>24</v>
      </c>
      <c r="Z32" s="133">
        <v>33</v>
      </c>
      <c r="AA32" s="41">
        <f t="shared" si="3"/>
        <v>110</v>
      </c>
      <c r="AB32" s="41">
        <f t="shared" si="0"/>
        <v>33</v>
      </c>
      <c r="AC32" s="41">
        <f t="shared" si="1"/>
        <v>0</v>
      </c>
      <c r="AD32" s="41">
        <f t="shared" si="2"/>
        <v>77</v>
      </c>
    </row>
    <row r="33" spans="1:30" ht="17.399999999999999">
      <c r="A33" s="332" t="s">
        <v>1275</v>
      </c>
      <c r="B33" s="332" t="s">
        <v>481</v>
      </c>
      <c r="C33" s="443">
        <v>35</v>
      </c>
      <c r="D33" s="443">
        <v>7</v>
      </c>
      <c r="E33" s="443">
        <v>80</v>
      </c>
      <c r="F33" s="443">
        <v>73</v>
      </c>
      <c r="G33" s="443">
        <v>80</v>
      </c>
      <c r="H33" s="443">
        <v>80</v>
      </c>
      <c r="I33" s="443">
        <v>80</v>
      </c>
      <c r="J33" s="322">
        <v>70</v>
      </c>
      <c r="K33" s="196"/>
      <c r="L33" s="443">
        <v>5</v>
      </c>
      <c r="M33" s="196"/>
      <c r="N33" s="196"/>
      <c r="O33" s="196"/>
      <c r="P33" s="443">
        <v>80</v>
      </c>
      <c r="Q33" s="443">
        <v>56</v>
      </c>
      <c r="R33" s="443">
        <v>60</v>
      </c>
      <c r="S33" s="443">
        <v>65</v>
      </c>
      <c r="T33" s="451">
        <v>65</v>
      </c>
      <c r="U33" s="196"/>
      <c r="V33" s="196"/>
      <c r="W33" s="196"/>
      <c r="X33" s="133">
        <v>53</v>
      </c>
      <c r="Y33" s="426"/>
      <c r="Z33" s="426"/>
      <c r="AA33" s="41">
        <f t="shared" si="3"/>
        <v>889</v>
      </c>
      <c r="AB33" s="41">
        <f t="shared" si="0"/>
        <v>831</v>
      </c>
      <c r="AC33" s="41">
        <f t="shared" si="1"/>
        <v>5</v>
      </c>
      <c r="AD33" s="41">
        <f t="shared" si="2"/>
        <v>53</v>
      </c>
    </row>
    <row r="34" spans="1:30" ht="17.399999999999999">
      <c r="A34" s="332" t="s">
        <v>588</v>
      </c>
      <c r="B34" s="332" t="s">
        <v>481</v>
      </c>
      <c r="C34" s="443">
        <v>67</v>
      </c>
      <c r="D34" s="443">
        <v>54</v>
      </c>
      <c r="E34" s="319"/>
      <c r="F34" s="319"/>
      <c r="G34" s="319"/>
      <c r="H34" s="319"/>
      <c r="I34" s="319"/>
      <c r="J34" s="319"/>
      <c r="K34" s="443">
        <v>80</v>
      </c>
      <c r="L34" s="443">
        <v>80</v>
      </c>
      <c r="M34" s="443">
        <v>51</v>
      </c>
      <c r="N34" s="451">
        <v>34</v>
      </c>
      <c r="O34" s="451">
        <v>80</v>
      </c>
      <c r="P34" s="319"/>
      <c r="Q34" s="319"/>
      <c r="R34" s="319"/>
      <c r="S34" s="319"/>
      <c r="T34" s="319"/>
      <c r="U34" s="451">
        <v>69</v>
      </c>
      <c r="V34" s="212"/>
      <c r="W34" s="212"/>
      <c r="X34" s="323"/>
      <c r="Y34" s="133">
        <v>56</v>
      </c>
      <c r="Z34" s="196"/>
      <c r="AA34" s="41">
        <f t="shared" si="3"/>
        <v>571</v>
      </c>
      <c r="AB34" s="41">
        <f t="shared" si="0"/>
        <v>286</v>
      </c>
      <c r="AC34" s="41">
        <f t="shared" si="1"/>
        <v>229</v>
      </c>
      <c r="AD34" s="41">
        <f t="shared" si="2"/>
        <v>56</v>
      </c>
    </row>
    <row r="35" spans="1:30" ht="17.399999999999999">
      <c r="A35" s="383" t="s">
        <v>636</v>
      </c>
      <c r="B35" s="383" t="s">
        <v>481</v>
      </c>
      <c r="C35" s="444">
        <v>80</v>
      </c>
      <c r="D35" s="444">
        <v>80</v>
      </c>
      <c r="E35" s="319"/>
      <c r="F35" s="319"/>
      <c r="G35" s="319"/>
      <c r="H35" s="319"/>
      <c r="I35" s="319"/>
      <c r="J35" s="319"/>
      <c r="K35" s="212"/>
      <c r="L35" s="212"/>
      <c r="M35" s="444">
        <v>29</v>
      </c>
      <c r="N35" s="452">
        <v>70</v>
      </c>
      <c r="O35" s="451">
        <v>80</v>
      </c>
      <c r="P35" s="319"/>
      <c r="Q35" s="319"/>
      <c r="R35" s="319"/>
      <c r="S35" s="319"/>
      <c r="T35" s="319"/>
      <c r="U35" s="212"/>
      <c r="V35" s="133">
        <v>80</v>
      </c>
      <c r="W35" s="133">
        <v>80</v>
      </c>
      <c r="X35" s="212"/>
      <c r="Y35" s="212"/>
      <c r="Z35" s="212"/>
      <c r="AA35" s="41">
        <f t="shared" si="3"/>
        <v>499</v>
      </c>
      <c r="AB35" s="41">
        <f t="shared" si="0"/>
        <v>339</v>
      </c>
      <c r="AC35" s="41">
        <f t="shared" si="1"/>
        <v>0</v>
      </c>
      <c r="AD35" s="41">
        <f t="shared" si="2"/>
        <v>160</v>
      </c>
    </row>
    <row r="36" spans="1:30" ht="17.399999999999999">
      <c r="A36" s="447" t="s">
        <v>1237</v>
      </c>
      <c r="B36" s="447" t="s">
        <v>481</v>
      </c>
      <c r="C36" s="250"/>
      <c r="D36" s="250"/>
      <c r="E36" s="250"/>
      <c r="F36" s="250"/>
      <c r="G36" s="250"/>
      <c r="H36" s="250"/>
      <c r="I36" s="250"/>
      <c r="J36" s="444">
        <v>61</v>
      </c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41">
        <f t="shared" si="3"/>
        <v>61</v>
      </c>
      <c r="AB36" s="41">
        <f t="shared" si="0"/>
        <v>61</v>
      </c>
      <c r="AC36" s="41">
        <f t="shared" si="1"/>
        <v>0</v>
      </c>
      <c r="AD36" s="41">
        <f t="shared" si="2"/>
        <v>0</v>
      </c>
    </row>
    <row r="37" spans="1:30" ht="17.399999999999999">
      <c r="A37" s="446" t="s">
        <v>1193</v>
      </c>
      <c r="B37" s="446" t="s">
        <v>481</v>
      </c>
      <c r="C37" s="250"/>
      <c r="D37" s="250"/>
      <c r="E37" s="250"/>
      <c r="F37" s="443">
        <v>47</v>
      </c>
      <c r="G37" s="443">
        <v>78</v>
      </c>
      <c r="H37" s="443">
        <v>40</v>
      </c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41">
        <f t="shared" si="3"/>
        <v>165</v>
      </c>
      <c r="AB37" s="41">
        <f t="shared" si="0"/>
        <v>165</v>
      </c>
      <c r="AC37" s="41">
        <f t="shared" si="1"/>
        <v>0</v>
      </c>
      <c r="AD37" s="41">
        <f t="shared" si="2"/>
        <v>0</v>
      </c>
    </row>
    <row r="38" spans="1:30" ht="17.399999999999999">
      <c r="A38" s="440" t="s">
        <v>1002</v>
      </c>
      <c r="B38" s="440" t="s">
        <v>489</v>
      </c>
      <c r="C38" s="449">
        <v>58</v>
      </c>
      <c r="D38" s="212"/>
      <c r="E38" s="449">
        <v>22</v>
      </c>
      <c r="F38" s="212"/>
      <c r="G38" s="212"/>
      <c r="H38" s="212"/>
      <c r="I38" s="212"/>
      <c r="J38" s="212"/>
      <c r="K38" s="445">
        <v>61</v>
      </c>
      <c r="L38" s="445">
        <v>80</v>
      </c>
      <c r="M38" s="445">
        <v>80</v>
      </c>
      <c r="N38" s="453">
        <v>46</v>
      </c>
      <c r="O38" s="212"/>
      <c r="P38" s="212"/>
      <c r="Q38" s="443">
        <v>24</v>
      </c>
      <c r="R38" s="212"/>
      <c r="S38" s="212"/>
      <c r="T38" s="212"/>
      <c r="U38" s="212"/>
      <c r="V38" s="212"/>
      <c r="W38" s="212"/>
      <c r="X38" s="212"/>
      <c r="Y38" s="212"/>
      <c r="Z38" s="212"/>
      <c r="AA38" s="41">
        <f t="shared" si="3"/>
        <v>371</v>
      </c>
      <c r="AB38" s="41">
        <f t="shared" si="0"/>
        <v>230</v>
      </c>
      <c r="AC38" s="41">
        <f t="shared" si="1"/>
        <v>141</v>
      </c>
      <c r="AD38" s="41">
        <f t="shared" si="2"/>
        <v>0</v>
      </c>
    </row>
    <row r="39" spans="1:30" ht="17.399999999999999">
      <c r="A39" s="328" t="s">
        <v>1418</v>
      </c>
      <c r="B39" s="448" t="s">
        <v>97</v>
      </c>
      <c r="C39" s="250"/>
      <c r="D39" s="250"/>
      <c r="E39" s="250"/>
      <c r="F39" s="250"/>
      <c r="G39" s="250"/>
      <c r="H39" s="250"/>
      <c r="I39" s="250"/>
      <c r="J39" s="443">
        <v>53</v>
      </c>
      <c r="K39" s="196"/>
      <c r="L39" s="196"/>
      <c r="M39" s="196"/>
      <c r="N39" s="196"/>
      <c r="O39" s="196"/>
      <c r="P39" s="443">
        <v>19</v>
      </c>
      <c r="Q39" s="196"/>
      <c r="R39" s="196"/>
      <c r="S39" s="196"/>
      <c r="T39" s="196"/>
      <c r="U39" s="196"/>
      <c r="V39" s="196"/>
      <c r="W39" s="196"/>
      <c r="X39" s="133">
        <v>80</v>
      </c>
      <c r="Y39" s="196"/>
      <c r="Z39" s="196"/>
      <c r="AA39" s="41">
        <f t="shared" si="3"/>
        <v>152</v>
      </c>
      <c r="AB39" s="41">
        <f t="shared" si="0"/>
        <v>72</v>
      </c>
      <c r="AC39" s="41">
        <f t="shared" si="1"/>
        <v>0</v>
      </c>
      <c r="AD39" s="41">
        <f t="shared" si="2"/>
        <v>80</v>
      </c>
    </row>
    <row r="40" spans="1:30" ht="17.399999999999999">
      <c r="A40" s="446" t="s">
        <v>639</v>
      </c>
      <c r="B40" s="446" t="s">
        <v>97</v>
      </c>
      <c r="C40" s="250"/>
      <c r="D40" s="250"/>
      <c r="E40" s="250"/>
      <c r="F40" s="250"/>
      <c r="G40" s="250"/>
      <c r="H40" s="250"/>
      <c r="I40" s="250"/>
      <c r="J40" s="443">
        <v>27</v>
      </c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41">
        <f t="shared" si="3"/>
        <v>27</v>
      </c>
      <c r="AB40" s="41">
        <f t="shared" si="0"/>
        <v>27</v>
      </c>
      <c r="AC40" s="41">
        <f t="shared" si="1"/>
        <v>0</v>
      </c>
      <c r="AD40" s="41">
        <f t="shared" si="2"/>
        <v>0</v>
      </c>
    </row>
    <row r="41" spans="1:30" ht="17.399999999999999">
      <c r="A41" s="332" t="s">
        <v>459</v>
      </c>
      <c r="B41" s="331" t="s">
        <v>97</v>
      </c>
      <c r="C41" s="445">
        <v>10</v>
      </c>
      <c r="D41" s="445">
        <v>40</v>
      </c>
      <c r="E41" s="319"/>
      <c r="F41" s="319"/>
      <c r="G41" s="319"/>
      <c r="H41" s="319"/>
      <c r="I41" s="319"/>
      <c r="J41" s="319"/>
      <c r="K41" s="443">
        <v>4</v>
      </c>
      <c r="L41" s="196"/>
      <c r="M41" s="196"/>
      <c r="N41" s="451">
        <v>53</v>
      </c>
      <c r="O41" s="451">
        <v>49</v>
      </c>
      <c r="P41" s="319"/>
      <c r="Q41" s="319"/>
      <c r="R41" s="443">
        <v>80</v>
      </c>
      <c r="S41" s="443">
        <v>27</v>
      </c>
      <c r="T41" s="451">
        <v>22</v>
      </c>
      <c r="U41" s="196"/>
      <c r="V41" s="196"/>
      <c r="W41" s="133">
        <v>52</v>
      </c>
      <c r="X41" s="133">
        <v>40</v>
      </c>
      <c r="Y41" s="133">
        <v>62</v>
      </c>
      <c r="Z41" s="196"/>
      <c r="AA41" s="41">
        <f t="shared" si="3"/>
        <v>439</v>
      </c>
      <c r="AB41" s="41">
        <f t="shared" si="0"/>
        <v>281</v>
      </c>
      <c r="AC41" s="41">
        <f t="shared" si="1"/>
        <v>4</v>
      </c>
      <c r="AD41" s="41">
        <f t="shared" si="2"/>
        <v>154</v>
      </c>
    </row>
    <row r="42" spans="1:30" ht="17.399999999999999">
      <c r="A42" s="332" t="s">
        <v>1201</v>
      </c>
      <c r="B42" s="332" t="s">
        <v>97</v>
      </c>
      <c r="C42" s="196"/>
      <c r="D42" s="196"/>
      <c r="E42" s="443">
        <v>30</v>
      </c>
      <c r="F42" s="443">
        <v>80</v>
      </c>
      <c r="G42" s="443">
        <v>70</v>
      </c>
      <c r="H42" s="443">
        <v>52</v>
      </c>
      <c r="I42" s="443">
        <v>40</v>
      </c>
      <c r="J42" s="212"/>
      <c r="K42" s="443">
        <v>76</v>
      </c>
      <c r="L42" s="196"/>
      <c r="M42" s="443">
        <v>23</v>
      </c>
      <c r="N42" s="196"/>
      <c r="O42" s="451">
        <v>31</v>
      </c>
      <c r="P42" s="212"/>
      <c r="Q42" s="212"/>
      <c r="R42" s="196"/>
      <c r="S42" s="443">
        <v>63</v>
      </c>
      <c r="T42" s="451">
        <v>58</v>
      </c>
      <c r="U42" s="451">
        <v>28</v>
      </c>
      <c r="V42" s="196"/>
      <c r="W42" s="212"/>
      <c r="X42" s="212"/>
      <c r="Y42" s="212"/>
      <c r="Z42" s="212"/>
      <c r="AA42" s="41">
        <f t="shared" si="3"/>
        <v>551</v>
      </c>
      <c r="AB42" s="41">
        <f t="shared" si="0"/>
        <v>447</v>
      </c>
      <c r="AC42" s="41">
        <f t="shared" si="1"/>
        <v>104</v>
      </c>
      <c r="AD42" s="41">
        <f t="shared" si="2"/>
        <v>0</v>
      </c>
    </row>
    <row r="43" spans="1:30" ht="17.399999999999999">
      <c r="A43" s="332" t="s">
        <v>531</v>
      </c>
      <c r="B43" s="332" t="s">
        <v>97</v>
      </c>
      <c r="C43" s="443">
        <v>70</v>
      </c>
      <c r="D43" s="196"/>
      <c r="E43" s="319"/>
      <c r="F43" s="319"/>
      <c r="G43" s="319"/>
      <c r="H43" s="319"/>
      <c r="I43" s="319"/>
      <c r="J43" s="319"/>
      <c r="K43" s="196"/>
      <c r="L43" s="443">
        <v>49</v>
      </c>
      <c r="M43" s="196"/>
      <c r="N43" s="196"/>
      <c r="O43" s="196"/>
      <c r="P43" s="319"/>
      <c r="Q43" s="443">
        <v>56</v>
      </c>
      <c r="R43" s="319"/>
      <c r="S43" s="319"/>
      <c r="T43" s="319"/>
      <c r="U43" s="451">
        <v>52</v>
      </c>
      <c r="V43" s="133">
        <v>56</v>
      </c>
      <c r="W43" s="196"/>
      <c r="X43" s="133">
        <v>80</v>
      </c>
      <c r="Y43" s="196"/>
      <c r="Z43" s="133">
        <v>37</v>
      </c>
      <c r="AA43" s="41">
        <f t="shared" si="3"/>
        <v>400</v>
      </c>
      <c r="AB43" s="41">
        <f t="shared" si="0"/>
        <v>126</v>
      </c>
      <c r="AC43" s="41">
        <f t="shared" si="1"/>
        <v>101</v>
      </c>
      <c r="AD43" s="41">
        <f t="shared" si="2"/>
        <v>173</v>
      </c>
    </row>
    <row r="44" spans="1:30" ht="17.399999999999999">
      <c r="A44" s="442" t="s">
        <v>1276</v>
      </c>
      <c r="B44" s="442" t="s">
        <v>97</v>
      </c>
      <c r="C44" s="196"/>
      <c r="D44" s="443">
        <v>40</v>
      </c>
      <c r="E44" s="443">
        <v>50</v>
      </c>
      <c r="F44" s="323"/>
      <c r="G44" s="443">
        <v>10</v>
      </c>
      <c r="H44" s="443">
        <v>28</v>
      </c>
      <c r="I44" s="443">
        <v>40</v>
      </c>
      <c r="J44" s="212"/>
      <c r="K44" s="196"/>
      <c r="L44" s="443">
        <v>31</v>
      </c>
      <c r="M44" s="443">
        <v>57</v>
      </c>
      <c r="N44" s="451">
        <v>27</v>
      </c>
      <c r="O44" s="212"/>
      <c r="P44" s="443">
        <v>61</v>
      </c>
      <c r="Q44" s="443">
        <v>24</v>
      </c>
      <c r="R44" s="443">
        <v>15</v>
      </c>
      <c r="S44" s="443">
        <v>17</v>
      </c>
      <c r="T44" s="451">
        <v>1</v>
      </c>
      <c r="U44" s="196"/>
      <c r="V44" s="133">
        <v>24</v>
      </c>
      <c r="W44" s="133">
        <v>28</v>
      </c>
      <c r="X44" s="196"/>
      <c r="Y44" s="133">
        <v>18</v>
      </c>
      <c r="Z44" s="133">
        <v>43</v>
      </c>
      <c r="AA44" s="41">
        <f t="shared" si="3"/>
        <v>514</v>
      </c>
      <c r="AB44" s="41">
        <f t="shared" si="0"/>
        <v>370</v>
      </c>
      <c r="AC44" s="41">
        <f t="shared" si="1"/>
        <v>31</v>
      </c>
      <c r="AD44" s="41">
        <f t="shared" si="2"/>
        <v>113</v>
      </c>
    </row>
    <row r="45" spans="1:30" ht="17.399999999999999">
      <c r="A45" s="446" t="s">
        <v>1500</v>
      </c>
      <c r="B45" s="446" t="s">
        <v>103</v>
      </c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33">
        <v>4</v>
      </c>
      <c r="Z45" s="133">
        <v>28</v>
      </c>
      <c r="AA45" s="41">
        <f t="shared" si="3"/>
        <v>32</v>
      </c>
      <c r="AB45" s="41">
        <f t="shared" si="0"/>
        <v>0</v>
      </c>
      <c r="AC45" s="41">
        <f t="shared" si="1"/>
        <v>0</v>
      </c>
      <c r="AD45" s="41">
        <f t="shared" si="2"/>
        <v>32</v>
      </c>
    </row>
    <row r="46" spans="1:30" ht="17.399999999999999">
      <c r="A46" s="332" t="s">
        <v>638</v>
      </c>
      <c r="B46" s="331" t="s">
        <v>103</v>
      </c>
      <c r="C46" s="443">
        <v>58</v>
      </c>
      <c r="D46" s="443">
        <v>71</v>
      </c>
      <c r="E46" s="319"/>
      <c r="F46" s="319"/>
      <c r="G46" s="319"/>
      <c r="H46" s="319"/>
      <c r="I46" s="319"/>
      <c r="J46" s="319"/>
      <c r="K46" s="196"/>
      <c r="L46" s="443">
        <v>80</v>
      </c>
      <c r="M46" s="443">
        <v>57</v>
      </c>
      <c r="N46" s="451">
        <v>62</v>
      </c>
      <c r="O46" s="451">
        <v>57</v>
      </c>
      <c r="P46" s="319"/>
      <c r="Q46" s="319"/>
      <c r="R46" s="319"/>
      <c r="S46" s="319"/>
      <c r="T46" s="319"/>
      <c r="U46" s="451">
        <v>59</v>
      </c>
      <c r="V46" s="133">
        <v>80</v>
      </c>
      <c r="W46" s="133">
        <v>54</v>
      </c>
      <c r="X46" s="133">
        <v>69</v>
      </c>
      <c r="Y46" s="471">
        <v>72</v>
      </c>
      <c r="Z46" s="133">
        <v>80</v>
      </c>
      <c r="AA46" s="41">
        <f t="shared" si="3"/>
        <v>799</v>
      </c>
      <c r="AB46" s="41">
        <f t="shared" si="0"/>
        <v>305</v>
      </c>
      <c r="AC46" s="41">
        <f t="shared" si="1"/>
        <v>139</v>
      </c>
      <c r="AD46" s="41">
        <f t="shared" si="2"/>
        <v>355</v>
      </c>
    </row>
    <row r="47" spans="1:30" ht="17.399999999999999">
      <c r="A47" s="441" t="s">
        <v>1374</v>
      </c>
      <c r="B47" s="441" t="s">
        <v>103</v>
      </c>
      <c r="C47" s="196"/>
      <c r="D47" s="196"/>
      <c r="E47" s="443">
        <v>51</v>
      </c>
      <c r="F47" s="323"/>
      <c r="G47" s="323"/>
      <c r="H47" s="443">
        <v>28</v>
      </c>
      <c r="I47" s="443">
        <v>23</v>
      </c>
      <c r="J47" s="443">
        <v>80</v>
      </c>
      <c r="K47" s="212"/>
      <c r="L47" s="212"/>
      <c r="M47" s="196"/>
      <c r="N47" s="196"/>
      <c r="O47" s="196"/>
      <c r="P47" s="443">
        <v>19</v>
      </c>
      <c r="Q47" s="443">
        <v>60</v>
      </c>
      <c r="R47" s="443">
        <v>65</v>
      </c>
      <c r="S47" s="196"/>
      <c r="T47" s="451">
        <v>79</v>
      </c>
      <c r="U47" s="451">
        <v>21</v>
      </c>
      <c r="V47" s="196"/>
      <c r="W47" s="133">
        <v>26</v>
      </c>
      <c r="X47" s="196"/>
      <c r="Y47" s="196"/>
      <c r="Z47" s="196"/>
      <c r="AA47" s="41">
        <f t="shared" si="3"/>
        <v>452</v>
      </c>
      <c r="AB47" s="41">
        <f t="shared" si="0"/>
        <v>405</v>
      </c>
      <c r="AC47" s="41">
        <f t="shared" si="1"/>
        <v>21</v>
      </c>
      <c r="AD47" s="41">
        <f t="shared" si="2"/>
        <v>26</v>
      </c>
    </row>
    <row r="48" spans="1:30" ht="17.399999999999999">
      <c r="A48" s="332" t="s">
        <v>1412</v>
      </c>
      <c r="B48" s="441" t="s">
        <v>103</v>
      </c>
      <c r="C48" s="443">
        <v>22</v>
      </c>
      <c r="D48" s="443">
        <v>9</v>
      </c>
      <c r="E48" s="443">
        <v>29</v>
      </c>
      <c r="F48" s="443">
        <v>80</v>
      </c>
      <c r="G48" s="443">
        <v>80</v>
      </c>
      <c r="H48" s="443">
        <v>52</v>
      </c>
      <c r="I48" s="443">
        <v>80</v>
      </c>
      <c r="J48" s="196"/>
      <c r="K48" s="443">
        <v>80</v>
      </c>
      <c r="L48" s="443">
        <v>21</v>
      </c>
      <c r="M48" s="443">
        <v>23</v>
      </c>
      <c r="N48" s="451">
        <v>21</v>
      </c>
      <c r="O48" s="451">
        <v>23</v>
      </c>
      <c r="P48" s="443">
        <v>61</v>
      </c>
      <c r="Q48" s="443">
        <v>20</v>
      </c>
      <c r="R48" s="443">
        <v>75</v>
      </c>
      <c r="S48" s="443">
        <v>80</v>
      </c>
      <c r="T48" s="451">
        <v>43</v>
      </c>
      <c r="U48" s="196"/>
      <c r="V48" s="133">
        <v>16</v>
      </c>
      <c r="W48" s="196"/>
      <c r="X48" s="133">
        <v>11</v>
      </c>
      <c r="Y48" s="212"/>
      <c r="Z48" s="212"/>
      <c r="AA48" s="41">
        <f t="shared" si="3"/>
        <v>826</v>
      </c>
      <c r="AB48" s="41">
        <f t="shared" si="0"/>
        <v>698</v>
      </c>
      <c r="AC48" s="41">
        <f t="shared" si="1"/>
        <v>101</v>
      </c>
      <c r="AD48" s="41">
        <f t="shared" si="2"/>
        <v>27</v>
      </c>
    </row>
    <row r="49" spans="1:30" ht="17.399999999999999">
      <c r="A49" s="332" t="s">
        <v>478</v>
      </c>
      <c r="B49" s="332" t="s">
        <v>98</v>
      </c>
      <c r="C49" s="443">
        <v>80</v>
      </c>
      <c r="D49" s="443">
        <v>80</v>
      </c>
      <c r="E49" s="319"/>
      <c r="F49" s="443">
        <v>80</v>
      </c>
      <c r="G49" s="443">
        <v>80</v>
      </c>
      <c r="H49" s="443">
        <v>80</v>
      </c>
      <c r="I49" s="443">
        <v>80</v>
      </c>
      <c r="J49" s="443">
        <v>80</v>
      </c>
      <c r="K49" s="443">
        <v>80</v>
      </c>
      <c r="L49" s="443">
        <v>75</v>
      </c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41">
        <f t="shared" si="3"/>
        <v>715</v>
      </c>
      <c r="AB49" s="41">
        <f t="shared" si="0"/>
        <v>560</v>
      </c>
      <c r="AC49" s="41">
        <f t="shared" si="1"/>
        <v>155</v>
      </c>
      <c r="AD49" s="41">
        <f t="shared" si="2"/>
        <v>0</v>
      </c>
    </row>
    <row r="50" spans="1:30" ht="17.399999999999999">
      <c r="A50" s="332" t="s">
        <v>626</v>
      </c>
      <c r="B50" s="332" t="s">
        <v>98</v>
      </c>
      <c r="C50" s="443">
        <v>80</v>
      </c>
      <c r="D50" s="212"/>
      <c r="E50" s="443">
        <v>80</v>
      </c>
      <c r="F50" s="443">
        <v>80</v>
      </c>
      <c r="G50" s="212"/>
      <c r="H50" s="212"/>
      <c r="I50" s="443">
        <v>57</v>
      </c>
      <c r="J50" s="212"/>
      <c r="K50" s="443">
        <v>80</v>
      </c>
      <c r="L50" s="196"/>
      <c r="M50" s="443">
        <v>80</v>
      </c>
      <c r="N50" s="451">
        <v>80</v>
      </c>
      <c r="O50" s="451">
        <v>70</v>
      </c>
      <c r="P50" s="443">
        <v>80</v>
      </c>
      <c r="Q50" s="443">
        <v>80</v>
      </c>
      <c r="R50" s="443">
        <v>30</v>
      </c>
      <c r="S50" s="196"/>
      <c r="T50" s="451">
        <v>80</v>
      </c>
      <c r="U50" s="451">
        <v>80</v>
      </c>
      <c r="V50" s="196"/>
      <c r="W50" s="133">
        <v>80</v>
      </c>
      <c r="X50" s="133">
        <v>40</v>
      </c>
      <c r="Y50" s="196"/>
      <c r="Z50" s="196"/>
      <c r="AA50" s="41">
        <f t="shared" si="3"/>
        <v>1077</v>
      </c>
      <c r="AB50" s="41">
        <f t="shared" si="0"/>
        <v>797</v>
      </c>
      <c r="AC50" s="41">
        <f t="shared" si="1"/>
        <v>160</v>
      </c>
      <c r="AD50" s="41">
        <f t="shared" si="2"/>
        <v>120</v>
      </c>
    </row>
    <row r="51" spans="1:30" ht="17.399999999999999">
      <c r="A51" s="332" t="s">
        <v>644</v>
      </c>
      <c r="B51" s="332" t="s">
        <v>643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41">
        <f t="shared" si="3"/>
        <v>0</v>
      </c>
      <c r="AB51" s="41">
        <f t="shared" si="0"/>
        <v>0</v>
      </c>
      <c r="AC51" s="41">
        <f t="shared" si="1"/>
        <v>0</v>
      </c>
      <c r="AD51" s="41">
        <f t="shared" si="2"/>
        <v>0</v>
      </c>
    </row>
    <row r="52" spans="1:30" ht="17.399999999999999">
      <c r="A52" s="332" t="s">
        <v>1280</v>
      </c>
      <c r="B52" s="332" t="s">
        <v>98</v>
      </c>
      <c r="C52" s="212"/>
      <c r="D52" s="212"/>
      <c r="E52" s="443">
        <v>80</v>
      </c>
      <c r="F52" s="196"/>
      <c r="G52" s="443">
        <v>80</v>
      </c>
      <c r="H52" s="443">
        <v>80</v>
      </c>
      <c r="I52" s="196"/>
      <c r="J52" s="443">
        <v>80</v>
      </c>
      <c r="K52" s="196"/>
      <c r="L52" s="443">
        <v>14</v>
      </c>
      <c r="M52" s="196"/>
      <c r="N52" s="196"/>
      <c r="O52" s="196"/>
      <c r="P52" s="443">
        <v>76</v>
      </c>
      <c r="Q52" s="443">
        <v>80</v>
      </c>
      <c r="R52" s="450">
        <v>70</v>
      </c>
      <c r="S52" s="443">
        <v>80</v>
      </c>
      <c r="T52" s="212"/>
      <c r="U52" s="451">
        <v>80</v>
      </c>
      <c r="V52" s="133">
        <v>80</v>
      </c>
      <c r="W52" s="133">
        <v>9</v>
      </c>
      <c r="X52" s="133">
        <v>80</v>
      </c>
      <c r="Y52" s="133">
        <v>80</v>
      </c>
      <c r="Z52" s="133">
        <v>80</v>
      </c>
      <c r="AA52" s="41">
        <f t="shared" si="3"/>
        <v>1049</v>
      </c>
      <c r="AB52" s="41">
        <f t="shared" si="0"/>
        <v>626</v>
      </c>
      <c r="AC52" s="41">
        <f t="shared" si="1"/>
        <v>94</v>
      </c>
      <c r="AD52" s="41">
        <f t="shared" si="2"/>
        <v>329</v>
      </c>
    </row>
    <row r="53" spans="1:30" ht="17.399999999999999">
      <c r="A53" s="328" t="s">
        <v>1281</v>
      </c>
      <c r="B53" s="328" t="s">
        <v>98</v>
      </c>
      <c r="C53" s="322">
        <v>66</v>
      </c>
      <c r="D53" s="443">
        <v>80</v>
      </c>
      <c r="E53" s="319"/>
      <c r="F53" s="319"/>
      <c r="G53" s="319"/>
      <c r="H53" s="319"/>
      <c r="I53" s="319"/>
      <c r="J53" s="319"/>
      <c r="K53" s="196"/>
      <c r="L53" s="443">
        <v>80</v>
      </c>
      <c r="M53" s="443">
        <v>80</v>
      </c>
      <c r="N53" s="451">
        <v>80</v>
      </c>
      <c r="O53" s="451">
        <v>80</v>
      </c>
      <c r="P53" s="319"/>
      <c r="Q53" s="319"/>
      <c r="R53" s="319"/>
      <c r="S53" s="319"/>
      <c r="T53" s="319"/>
      <c r="U53" s="451">
        <v>22</v>
      </c>
      <c r="V53" s="133">
        <v>80</v>
      </c>
      <c r="W53" s="133">
        <v>80</v>
      </c>
      <c r="X53" s="196"/>
      <c r="Y53" s="133">
        <v>76</v>
      </c>
      <c r="Z53" s="133">
        <v>80</v>
      </c>
      <c r="AA53" s="41">
        <f t="shared" si="3"/>
        <v>804</v>
      </c>
      <c r="AB53" s="41">
        <f t="shared" si="0"/>
        <v>386</v>
      </c>
      <c r="AC53" s="41">
        <f t="shared" si="1"/>
        <v>102</v>
      </c>
      <c r="AD53" s="41">
        <f t="shared" si="2"/>
        <v>316</v>
      </c>
    </row>
    <row r="54" spans="1:30" ht="17.399999999999999">
      <c r="A54" s="332" t="s">
        <v>645</v>
      </c>
      <c r="B54" s="332" t="s">
        <v>106</v>
      </c>
      <c r="C54" s="443">
        <v>80</v>
      </c>
      <c r="D54" s="322">
        <v>70</v>
      </c>
      <c r="E54" s="319"/>
      <c r="F54" s="319"/>
      <c r="G54" s="319"/>
      <c r="H54" s="319"/>
      <c r="I54" s="319"/>
      <c r="J54" s="319"/>
      <c r="K54" s="196"/>
      <c r="L54" s="196"/>
      <c r="M54" s="443">
        <v>80</v>
      </c>
      <c r="N54" s="451">
        <v>80</v>
      </c>
      <c r="O54" s="451">
        <v>40</v>
      </c>
      <c r="P54" s="443">
        <v>80</v>
      </c>
      <c r="Q54" s="319"/>
      <c r="R54" s="443">
        <v>80</v>
      </c>
      <c r="S54" s="319"/>
      <c r="T54" s="319"/>
      <c r="U54" s="196"/>
      <c r="V54" s="196"/>
      <c r="W54" s="212"/>
      <c r="X54" s="212"/>
      <c r="Y54" s="212"/>
      <c r="Z54" s="212"/>
      <c r="AA54" s="41">
        <f t="shared" si="3"/>
        <v>510</v>
      </c>
      <c r="AB54" s="41">
        <f t="shared" si="0"/>
        <v>510</v>
      </c>
      <c r="AC54" s="41">
        <f t="shared" si="1"/>
        <v>0</v>
      </c>
      <c r="AD54" s="41">
        <f t="shared" si="2"/>
        <v>0</v>
      </c>
    </row>
    <row r="55" spans="1:30" ht="17.399999999999999">
      <c r="A55" s="332" t="s">
        <v>1003</v>
      </c>
      <c r="B55" s="332" t="s">
        <v>106</v>
      </c>
      <c r="C55" s="196"/>
      <c r="D55" s="196"/>
      <c r="E55" s="443">
        <v>80</v>
      </c>
      <c r="F55" s="443">
        <v>80</v>
      </c>
      <c r="G55" s="443">
        <v>80</v>
      </c>
      <c r="H55" s="443">
        <v>80</v>
      </c>
      <c r="I55" s="212"/>
      <c r="J55" s="443">
        <v>61</v>
      </c>
      <c r="K55" s="443">
        <v>65</v>
      </c>
      <c r="L55" s="443">
        <v>80</v>
      </c>
      <c r="M55" s="443">
        <v>80</v>
      </c>
      <c r="N55" s="196"/>
      <c r="O55" s="196"/>
      <c r="P55" s="443">
        <v>80</v>
      </c>
      <c r="Q55" s="443">
        <v>80</v>
      </c>
      <c r="R55" s="443">
        <v>80</v>
      </c>
      <c r="S55" s="450">
        <v>80</v>
      </c>
      <c r="T55" s="451">
        <v>80</v>
      </c>
      <c r="U55" s="451">
        <v>58</v>
      </c>
      <c r="V55" s="133">
        <v>80</v>
      </c>
      <c r="W55" s="133">
        <v>71</v>
      </c>
      <c r="X55" s="196"/>
      <c r="Y55" s="133">
        <v>73</v>
      </c>
      <c r="Z55" s="133">
        <v>40</v>
      </c>
      <c r="AA55" s="41">
        <f t="shared" si="3"/>
        <v>1328</v>
      </c>
      <c r="AB55" s="41">
        <f t="shared" si="0"/>
        <v>861</v>
      </c>
      <c r="AC55" s="41">
        <f t="shared" si="1"/>
        <v>203</v>
      </c>
      <c r="AD55" s="41">
        <f t="shared" si="2"/>
        <v>264</v>
      </c>
    </row>
    <row r="56" spans="1:30" ht="17.399999999999999">
      <c r="A56" s="332" t="s">
        <v>854</v>
      </c>
      <c r="B56" s="332" t="s">
        <v>106</v>
      </c>
      <c r="C56" s="196"/>
      <c r="D56" s="196"/>
      <c r="E56" s="196"/>
      <c r="F56" s="443">
        <v>80</v>
      </c>
      <c r="G56" s="443">
        <v>80</v>
      </c>
      <c r="H56" s="196"/>
      <c r="I56" s="443">
        <v>80</v>
      </c>
      <c r="J56" s="443">
        <v>80</v>
      </c>
      <c r="K56" s="443">
        <v>80</v>
      </c>
      <c r="L56" s="196"/>
      <c r="M56" s="196"/>
      <c r="N56" s="451">
        <v>80</v>
      </c>
      <c r="O56" s="451">
        <v>80</v>
      </c>
      <c r="P56" s="196"/>
      <c r="Q56" s="196"/>
      <c r="R56" s="196"/>
      <c r="S56" s="443">
        <v>56</v>
      </c>
      <c r="T56" s="451">
        <v>38</v>
      </c>
      <c r="U56" s="451">
        <v>74</v>
      </c>
      <c r="V56" s="196"/>
      <c r="W56" s="196"/>
      <c r="X56" s="133">
        <v>80</v>
      </c>
      <c r="Y56" s="133">
        <v>80</v>
      </c>
      <c r="Z56" s="133">
        <v>80</v>
      </c>
      <c r="AA56" s="41">
        <f t="shared" si="3"/>
        <v>968</v>
      </c>
      <c r="AB56" s="41">
        <f t="shared" si="0"/>
        <v>574</v>
      </c>
      <c r="AC56" s="41">
        <f t="shared" si="1"/>
        <v>154</v>
      </c>
      <c r="AD56" s="41">
        <f t="shared" si="2"/>
        <v>240</v>
      </c>
    </row>
    <row r="57" spans="1:30" ht="17.399999999999999">
      <c r="A57" s="332" t="s">
        <v>1267</v>
      </c>
      <c r="B57" s="332" t="s">
        <v>106</v>
      </c>
      <c r="C57" s="196"/>
      <c r="D57" s="196"/>
      <c r="E57" s="443">
        <v>80</v>
      </c>
      <c r="F57" s="196"/>
      <c r="G57" s="196"/>
      <c r="H57" s="196"/>
      <c r="I57" s="196"/>
      <c r="J57" s="443">
        <v>19</v>
      </c>
      <c r="K57" s="443">
        <v>8</v>
      </c>
      <c r="L57" s="443">
        <v>66</v>
      </c>
      <c r="M57" s="196"/>
      <c r="N57" s="451">
        <v>10</v>
      </c>
      <c r="O57" s="451">
        <v>50</v>
      </c>
      <c r="P57" s="443">
        <v>4</v>
      </c>
      <c r="Q57" s="443">
        <v>1</v>
      </c>
      <c r="R57" s="196"/>
      <c r="S57" s="443">
        <v>77</v>
      </c>
      <c r="T57" s="451">
        <v>37</v>
      </c>
      <c r="U57" s="196"/>
      <c r="V57" s="133">
        <v>10</v>
      </c>
      <c r="W57" s="196"/>
      <c r="X57" s="196"/>
      <c r="Y57" s="426"/>
      <c r="Z57" s="426"/>
      <c r="AA57" s="41">
        <f t="shared" si="3"/>
        <v>362</v>
      </c>
      <c r="AB57" s="41">
        <f t="shared" si="0"/>
        <v>278</v>
      </c>
      <c r="AC57" s="41">
        <f t="shared" si="1"/>
        <v>74</v>
      </c>
      <c r="AD57" s="41">
        <f t="shared" si="2"/>
        <v>10</v>
      </c>
    </row>
    <row r="58" spans="1:30" ht="17.399999999999999">
      <c r="A58" s="332" t="s">
        <v>646</v>
      </c>
      <c r="B58" s="332" t="s">
        <v>106</v>
      </c>
      <c r="C58" s="212"/>
      <c r="D58" s="196"/>
      <c r="E58" s="196"/>
      <c r="F58" s="196"/>
      <c r="G58" s="196"/>
      <c r="H58" s="443">
        <v>69</v>
      </c>
      <c r="I58" s="443">
        <v>66</v>
      </c>
      <c r="J58" s="212"/>
      <c r="K58" s="212"/>
      <c r="L58" s="212"/>
      <c r="M58" s="196"/>
      <c r="N58" s="196"/>
      <c r="O58" s="196"/>
      <c r="P58" s="196"/>
      <c r="Q58" s="443">
        <v>79</v>
      </c>
      <c r="R58" s="443">
        <v>50</v>
      </c>
      <c r="S58" s="443">
        <v>80</v>
      </c>
      <c r="T58" s="451">
        <v>80</v>
      </c>
      <c r="U58" s="451">
        <v>80</v>
      </c>
      <c r="V58" s="133">
        <v>70</v>
      </c>
      <c r="W58" s="133">
        <v>80</v>
      </c>
      <c r="X58" s="196"/>
      <c r="Y58" s="212"/>
      <c r="Z58" s="196"/>
      <c r="AA58" s="41">
        <f t="shared" si="3"/>
        <v>654</v>
      </c>
      <c r="AB58" s="41">
        <f t="shared" si="0"/>
        <v>424</v>
      </c>
      <c r="AC58" s="41">
        <f t="shared" si="1"/>
        <v>80</v>
      </c>
      <c r="AD58" s="41">
        <f t="shared" si="2"/>
        <v>150</v>
      </c>
    </row>
    <row r="59" spans="1:30" ht="17.399999999999999">
      <c r="A59" s="446" t="s">
        <v>1443</v>
      </c>
      <c r="B59" s="446" t="s">
        <v>106</v>
      </c>
      <c r="C59" s="196"/>
      <c r="D59" s="196"/>
      <c r="E59" s="196"/>
      <c r="F59" s="196"/>
      <c r="G59" s="196"/>
      <c r="H59" s="196"/>
      <c r="I59" s="196"/>
      <c r="J59" s="443">
        <v>19</v>
      </c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41">
        <f t="shared" si="3"/>
        <v>19</v>
      </c>
      <c r="AB59" s="41">
        <f t="shared" si="0"/>
        <v>19</v>
      </c>
      <c r="AC59" s="41">
        <f t="shared" si="1"/>
        <v>0</v>
      </c>
      <c r="AD59" s="41">
        <f t="shared" si="2"/>
        <v>0</v>
      </c>
    </row>
    <row r="60" spans="1:30" ht="17.399999999999999">
      <c r="A60" s="332" t="s">
        <v>1268</v>
      </c>
      <c r="B60" s="332" t="s">
        <v>313</v>
      </c>
      <c r="C60" s="212"/>
      <c r="D60" s="212"/>
      <c r="E60" s="443">
        <v>80</v>
      </c>
      <c r="F60" s="323"/>
      <c r="G60" s="443">
        <v>14</v>
      </c>
      <c r="H60" s="443">
        <v>74</v>
      </c>
      <c r="I60" s="443">
        <v>14</v>
      </c>
      <c r="J60" s="196"/>
      <c r="K60" s="323"/>
      <c r="L60" s="443">
        <v>59</v>
      </c>
      <c r="M60" s="443">
        <v>7</v>
      </c>
      <c r="N60" s="451">
        <v>59</v>
      </c>
      <c r="O60" s="451">
        <v>80</v>
      </c>
      <c r="P60" s="443">
        <v>80</v>
      </c>
      <c r="Q60" s="443">
        <v>80</v>
      </c>
      <c r="R60" s="443">
        <v>5</v>
      </c>
      <c r="S60" s="196"/>
      <c r="T60" s="196"/>
      <c r="U60" s="196"/>
      <c r="V60" s="133">
        <v>64</v>
      </c>
      <c r="W60" s="133">
        <v>80</v>
      </c>
      <c r="X60" s="133">
        <v>80</v>
      </c>
      <c r="Y60" s="133">
        <v>62</v>
      </c>
      <c r="Z60" s="133">
        <v>50</v>
      </c>
      <c r="AA60" s="41">
        <f t="shared" si="3"/>
        <v>888</v>
      </c>
      <c r="AB60" s="41">
        <f t="shared" si="0"/>
        <v>493</v>
      </c>
      <c r="AC60" s="41">
        <f t="shared" si="1"/>
        <v>59</v>
      </c>
      <c r="AD60" s="41">
        <f t="shared" si="2"/>
        <v>336</v>
      </c>
    </row>
    <row r="61" spans="1:30" ht="17.399999999999999">
      <c r="A61" s="332" t="s">
        <v>1314</v>
      </c>
      <c r="B61" s="332" t="s">
        <v>313</v>
      </c>
      <c r="C61" s="443">
        <v>80</v>
      </c>
      <c r="D61" s="443">
        <v>80</v>
      </c>
      <c r="E61" s="323"/>
      <c r="F61" s="443">
        <v>80</v>
      </c>
      <c r="G61" s="443">
        <v>66</v>
      </c>
      <c r="H61" s="443">
        <v>17</v>
      </c>
      <c r="I61" s="443">
        <v>80</v>
      </c>
      <c r="J61" s="443">
        <v>61</v>
      </c>
      <c r="K61" s="443">
        <v>80</v>
      </c>
      <c r="L61" s="196"/>
      <c r="M61" s="443">
        <v>73</v>
      </c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41">
        <f t="shared" si="3"/>
        <v>617</v>
      </c>
      <c r="AB61" s="41">
        <f t="shared" si="0"/>
        <v>537</v>
      </c>
      <c r="AC61" s="41">
        <f t="shared" si="1"/>
        <v>80</v>
      </c>
      <c r="AD61" s="41">
        <f t="shared" si="2"/>
        <v>0</v>
      </c>
    </row>
    <row r="62" spans="1:30" ht="17.399999999999999">
      <c r="A62" s="328" t="s">
        <v>1284</v>
      </c>
      <c r="B62" s="328" t="s">
        <v>313</v>
      </c>
      <c r="C62" s="443">
        <v>4</v>
      </c>
      <c r="D62" s="443">
        <v>80</v>
      </c>
      <c r="E62" s="319"/>
      <c r="F62" s="319"/>
      <c r="G62" s="319"/>
      <c r="H62" s="319"/>
      <c r="I62" s="319"/>
      <c r="J62" s="319"/>
      <c r="K62" s="196"/>
      <c r="L62" s="196"/>
      <c r="M62" s="196"/>
      <c r="N62" s="196"/>
      <c r="O62" s="196"/>
      <c r="P62" s="319"/>
      <c r="Q62" s="319"/>
      <c r="R62" s="319"/>
      <c r="S62" s="319"/>
      <c r="T62" s="319"/>
      <c r="U62" s="196"/>
      <c r="V62" s="196"/>
      <c r="W62" s="196"/>
      <c r="X62" s="196"/>
      <c r="Y62" s="133">
        <v>18</v>
      </c>
      <c r="Z62" s="133">
        <v>42</v>
      </c>
      <c r="AA62" s="41">
        <f t="shared" si="3"/>
        <v>144</v>
      </c>
      <c r="AB62" s="41">
        <f t="shared" si="0"/>
        <v>84</v>
      </c>
      <c r="AC62" s="41">
        <f t="shared" si="1"/>
        <v>0</v>
      </c>
      <c r="AD62" s="41">
        <f t="shared" si="2"/>
        <v>60</v>
      </c>
    </row>
    <row r="63" spans="1:30" ht="17.399999999999999">
      <c r="A63" s="315"/>
      <c r="B63" s="315"/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81"/>
      <c r="AB63" s="281"/>
      <c r="AC63" s="281"/>
    </row>
    <row r="64" spans="1:30" ht="17.399999999999999">
      <c r="A64" s="316" t="s">
        <v>124</v>
      </c>
      <c r="B64" s="315"/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81"/>
      <c r="AB64" s="281"/>
      <c r="AC64" s="281"/>
    </row>
    <row r="65" spans="1:29" ht="17.399999999999999">
      <c r="A65" s="319" t="s">
        <v>1347</v>
      </c>
      <c r="B65" s="315"/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81"/>
      <c r="AB65" s="281"/>
      <c r="AC65" s="281"/>
    </row>
    <row r="66" spans="1:29" ht="17.399999999999999">
      <c r="A66" s="425" t="s">
        <v>1348</v>
      </c>
      <c r="B66" s="315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81"/>
      <c r="AB66" s="281"/>
      <c r="AC66" s="281"/>
    </row>
    <row r="67" spans="1:29" ht="17.399999999999999">
      <c r="A67" s="320" t="s">
        <v>130</v>
      </c>
      <c r="B67" s="315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81"/>
      <c r="AB67" s="281"/>
      <c r="AC67" s="281"/>
    </row>
    <row r="68" spans="1:29" ht="17.399999999999999">
      <c r="A68" s="212" t="s">
        <v>122</v>
      </c>
      <c r="B68" s="315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321"/>
      <c r="AB68" s="321"/>
      <c r="AC68" s="321"/>
    </row>
    <row r="69" spans="1:29" ht="17.399999999999999">
      <c r="A69" s="322" t="s">
        <v>123</v>
      </c>
      <c r="B69" s="315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21"/>
      <c r="AB69" s="321"/>
      <c r="AC69" s="321"/>
    </row>
    <row r="70" spans="1:29" ht="17.399999999999999">
      <c r="A70" s="323" t="s">
        <v>125</v>
      </c>
      <c r="B70" s="315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321"/>
      <c r="AB70" s="321"/>
      <c r="AC70" s="321"/>
    </row>
    <row r="71" spans="1:29" ht="17.399999999999999">
      <c r="A71" s="196" t="s">
        <v>126</v>
      </c>
      <c r="B71" s="315"/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321"/>
      <c r="AB71" s="321"/>
      <c r="AC71" s="321"/>
    </row>
    <row r="72" spans="1:29" ht="17.399999999999999">
      <c r="A72" s="324" t="s">
        <v>131</v>
      </c>
      <c r="B72" s="315"/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321"/>
      <c r="AB72" s="321"/>
      <c r="AC72" s="321"/>
    </row>
    <row r="73" spans="1:29" ht="17.399999999999999">
      <c r="A73" s="240" t="s">
        <v>271</v>
      </c>
      <c r="B73" s="315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321"/>
      <c r="AB73" s="321"/>
      <c r="AC73" s="321"/>
    </row>
    <row r="74" spans="1:29" ht="17.399999999999999">
      <c r="A74" s="411" t="s">
        <v>1278</v>
      </c>
      <c r="B74" s="315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321"/>
      <c r="AB74" s="321"/>
      <c r="AC74" s="321"/>
    </row>
    <row r="75" spans="1:29" ht="17.399999999999999">
      <c r="A75" s="333" t="s">
        <v>1403</v>
      </c>
      <c r="B75" s="315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321"/>
      <c r="AB75" s="321"/>
      <c r="AC75" s="321"/>
    </row>
    <row r="76" spans="1:29">
      <c r="A76" s="426" t="s">
        <v>1351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topLeftCell="A2" workbookViewId="0">
      <selection activeCell="D21" sqref="D2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1505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355">
        <v>1</v>
      </c>
      <c r="B3" s="413" t="s">
        <v>1507</v>
      </c>
      <c r="C3" s="413" t="s">
        <v>1295</v>
      </c>
      <c r="D3" s="41">
        <v>14</v>
      </c>
      <c r="E3" s="41">
        <v>3</v>
      </c>
      <c r="F3" s="41">
        <f>D3+E3</f>
        <v>17</v>
      </c>
      <c r="G3" s="41">
        <v>2</v>
      </c>
      <c r="H3" s="41"/>
      <c r="I3" s="41"/>
      <c r="J3" s="41"/>
      <c r="K3" s="41">
        <v>10</v>
      </c>
      <c r="L3" s="41"/>
      <c r="M3" s="41"/>
    </row>
    <row r="4" spans="1:13" ht="17.399999999999999">
      <c r="A4" s="355">
        <v>2</v>
      </c>
      <c r="B4" s="413" t="s">
        <v>1024</v>
      </c>
      <c r="C4" s="413" t="s">
        <v>1025</v>
      </c>
      <c r="D4" s="41">
        <v>2</v>
      </c>
      <c r="E4" s="41">
        <v>2</v>
      </c>
      <c r="F4" s="41">
        <f>D4+E4</f>
        <v>4</v>
      </c>
      <c r="G4" s="41"/>
      <c r="H4" s="41"/>
      <c r="I4" s="41"/>
      <c r="J4" s="41"/>
      <c r="K4" s="41"/>
      <c r="L4" s="41"/>
      <c r="M4" s="41"/>
    </row>
    <row r="5" spans="1:13" ht="17.399999999999999">
      <c r="A5" s="355">
        <v>3</v>
      </c>
      <c r="B5" s="413" t="s">
        <v>1026</v>
      </c>
      <c r="C5" s="413" t="s">
        <v>1027</v>
      </c>
      <c r="D5" s="41">
        <v>14</v>
      </c>
      <c r="E5" s="41">
        <v>4</v>
      </c>
      <c r="F5" s="41">
        <f t="shared" ref="F5:F51" si="0">D5+E5</f>
        <v>18</v>
      </c>
      <c r="G5" s="41"/>
      <c r="H5" s="41"/>
      <c r="I5" s="41"/>
      <c r="J5" s="41"/>
      <c r="K5" s="41"/>
      <c r="L5" s="41"/>
      <c r="M5" s="41"/>
    </row>
    <row r="6" spans="1:13" ht="17.399999999999999">
      <c r="A6" s="355">
        <v>4</v>
      </c>
      <c r="B6" s="388" t="s">
        <v>1145</v>
      </c>
      <c r="C6" s="375" t="s">
        <v>1178</v>
      </c>
      <c r="D6" s="41">
        <v>12</v>
      </c>
      <c r="E6" s="41">
        <v>3</v>
      </c>
      <c r="F6" s="41">
        <f t="shared" si="0"/>
        <v>15</v>
      </c>
      <c r="G6" s="41">
        <v>1</v>
      </c>
      <c r="H6" s="41"/>
      <c r="I6" s="41"/>
      <c r="J6" s="41"/>
      <c r="K6" s="41">
        <v>5</v>
      </c>
      <c r="L6" s="41">
        <v>1</v>
      </c>
      <c r="M6" s="41"/>
    </row>
    <row r="7" spans="1:13" ht="17.399999999999999">
      <c r="A7" s="355">
        <v>5</v>
      </c>
      <c r="B7" s="413" t="s">
        <v>1294</v>
      </c>
      <c r="C7" s="413" t="s">
        <v>1295</v>
      </c>
      <c r="D7" s="41">
        <v>12</v>
      </c>
      <c r="E7" s="41">
        <v>2</v>
      </c>
      <c r="F7" s="41">
        <f t="shared" si="0"/>
        <v>14</v>
      </c>
      <c r="G7" s="41">
        <v>1</v>
      </c>
      <c r="H7" s="41"/>
      <c r="I7" s="41"/>
      <c r="J7" s="41"/>
      <c r="K7" s="41">
        <v>5</v>
      </c>
      <c r="L7" s="41"/>
      <c r="M7" s="41"/>
    </row>
    <row r="8" spans="1:13" ht="17.399999999999999">
      <c r="A8" s="355">
        <v>6</v>
      </c>
      <c r="B8" s="413" t="s">
        <v>1296</v>
      </c>
      <c r="C8" s="413" t="s">
        <v>1297</v>
      </c>
      <c r="D8" s="41">
        <v>7</v>
      </c>
      <c r="E8" s="41"/>
      <c r="F8" s="41">
        <f t="shared" si="0"/>
        <v>7</v>
      </c>
      <c r="G8" s="41">
        <v>1</v>
      </c>
      <c r="H8" s="41"/>
      <c r="I8" s="41">
        <v>1</v>
      </c>
      <c r="J8" s="41"/>
      <c r="K8" s="41">
        <v>7</v>
      </c>
      <c r="L8" s="41"/>
      <c r="M8" s="41"/>
    </row>
    <row r="9" spans="1:13" ht="17.399999999999999">
      <c r="A9" s="355">
        <v>7</v>
      </c>
      <c r="B9" s="414" t="s">
        <v>1032</v>
      </c>
      <c r="C9" s="413" t="s">
        <v>1033</v>
      </c>
      <c r="D9" s="41">
        <v>10</v>
      </c>
      <c r="E9" s="41">
        <v>1</v>
      </c>
      <c r="F9" s="41">
        <f t="shared" si="0"/>
        <v>11</v>
      </c>
      <c r="G9" s="41">
        <v>1</v>
      </c>
      <c r="H9" s="41"/>
      <c r="I9" s="41"/>
      <c r="J9" s="41"/>
      <c r="K9" s="41">
        <v>5</v>
      </c>
      <c r="L9" s="41"/>
      <c r="M9" s="41"/>
    </row>
    <row r="10" spans="1:13" ht="17.399999999999999">
      <c r="A10" s="355">
        <v>8</v>
      </c>
      <c r="B10" s="413" t="s">
        <v>1034</v>
      </c>
      <c r="C10" s="413" t="s">
        <v>1035</v>
      </c>
      <c r="D10" s="41">
        <v>5</v>
      </c>
      <c r="E10" s="41">
        <v>1</v>
      </c>
      <c r="F10" s="41">
        <f t="shared" si="0"/>
        <v>6</v>
      </c>
      <c r="G10" s="41">
        <v>2</v>
      </c>
      <c r="H10" s="41"/>
      <c r="I10" s="41"/>
      <c r="J10" s="41"/>
      <c r="K10" s="41">
        <v>10</v>
      </c>
      <c r="L10" s="41"/>
      <c r="M10" s="41"/>
    </row>
    <row r="11" spans="1:13" ht="17.399999999999999">
      <c r="A11" s="355">
        <v>9</v>
      </c>
      <c r="B11" s="413" t="s">
        <v>1092</v>
      </c>
      <c r="C11" s="413" t="s">
        <v>1093</v>
      </c>
      <c r="D11" s="41">
        <v>6</v>
      </c>
      <c r="E11" s="41">
        <v>1</v>
      </c>
      <c r="F11" s="41">
        <f t="shared" si="0"/>
        <v>7</v>
      </c>
      <c r="G11" s="41">
        <v>2</v>
      </c>
      <c r="H11" s="41"/>
      <c r="I11" s="41"/>
      <c r="J11" s="41"/>
      <c r="K11" s="41">
        <v>10</v>
      </c>
      <c r="L11" s="41">
        <v>1</v>
      </c>
      <c r="M11" s="41"/>
    </row>
    <row r="12" spans="1:13" ht="17.399999999999999">
      <c r="A12" s="355">
        <v>10</v>
      </c>
      <c r="B12" s="413" t="s">
        <v>1298</v>
      </c>
      <c r="C12" s="413" t="s">
        <v>1299</v>
      </c>
      <c r="D12" s="41">
        <v>12</v>
      </c>
      <c r="E12" s="41">
        <v>2</v>
      </c>
      <c r="F12" s="41">
        <f t="shared" si="0"/>
        <v>14</v>
      </c>
      <c r="G12" s="41"/>
      <c r="H12" s="41"/>
      <c r="I12" s="41"/>
      <c r="J12" s="41"/>
      <c r="K12" s="41"/>
      <c r="L12" s="41"/>
      <c r="M12" s="41"/>
    </row>
    <row r="13" spans="1:13" ht="17.399999999999999">
      <c r="A13" s="355">
        <v>11</v>
      </c>
      <c r="B13" s="413" t="s">
        <v>1038</v>
      </c>
      <c r="C13" s="413" t="s">
        <v>1039</v>
      </c>
      <c r="D13" s="41">
        <v>12</v>
      </c>
      <c r="E13" s="41">
        <v>2</v>
      </c>
      <c r="F13" s="41">
        <f t="shared" si="0"/>
        <v>14</v>
      </c>
      <c r="G13" s="41">
        <v>2</v>
      </c>
      <c r="H13" s="41">
        <v>5</v>
      </c>
      <c r="I13" s="41">
        <v>12</v>
      </c>
      <c r="J13" s="41"/>
      <c r="K13" s="41">
        <v>49</v>
      </c>
      <c r="L13" s="41"/>
      <c r="M13" s="41"/>
    </row>
    <row r="14" spans="1:13" ht="17.399999999999999">
      <c r="A14" s="355">
        <v>12</v>
      </c>
      <c r="B14" s="375" t="s">
        <v>1143</v>
      </c>
      <c r="C14" s="375" t="s">
        <v>1144</v>
      </c>
      <c r="D14" s="41">
        <v>7</v>
      </c>
      <c r="E14" s="41">
        <v>1</v>
      </c>
      <c r="F14" s="41">
        <f t="shared" si="0"/>
        <v>8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355">
        <v>13</v>
      </c>
      <c r="B15" s="413" t="s">
        <v>1131</v>
      </c>
      <c r="C15" s="413" t="s">
        <v>1132</v>
      </c>
      <c r="D15" s="41">
        <v>9</v>
      </c>
      <c r="E15" s="41">
        <v>2</v>
      </c>
      <c r="F15" s="41">
        <f t="shared" si="0"/>
        <v>11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355">
        <v>14</v>
      </c>
      <c r="B16" s="375" t="s">
        <v>1583</v>
      </c>
      <c r="C16" s="375" t="s">
        <v>1584</v>
      </c>
      <c r="D16" s="41">
        <v>3</v>
      </c>
      <c r="E16" s="41"/>
      <c r="F16" s="41">
        <f t="shared" si="0"/>
        <v>3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355">
        <v>15</v>
      </c>
      <c r="B17" s="375" t="s">
        <v>1529</v>
      </c>
      <c r="C17" s="375" t="s">
        <v>1528</v>
      </c>
      <c r="D17" s="41">
        <v>13</v>
      </c>
      <c r="E17" s="41">
        <v>3</v>
      </c>
      <c r="F17" s="41">
        <f t="shared" si="0"/>
        <v>16</v>
      </c>
      <c r="G17" s="41">
        <v>4</v>
      </c>
      <c r="H17" s="41"/>
      <c r="I17" s="41"/>
      <c r="J17" s="41"/>
      <c r="K17" s="41">
        <v>20</v>
      </c>
      <c r="L17" s="41"/>
      <c r="M17" s="41"/>
    </row>
    <row r="18" spans="1:13" ht="17.399999999999999">
      <c r="A18" s="355">
        <v>16</v>
      </c>
      <c r="B18" s="413" t="s">
        <v>1046</v>
      </c>
      <c r="C18" s="413" t="s">
        <v>1047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355">
        <v>17</v>
      </c>
      <c r="B19" s="375" t="s">
        <v>1094</v>
      </c>
      <c r="C19" s="375" t="s">
        <v>1095</v>
      </c>
      <c r="D19" s="41">
        <v>2</v>
      </c>
      <c r="E19" s="41">
        <v>2</v>
      </c>
      <c r="F19" s="41">
        <f t="shared" si="0"/>
        <v>4</v>
      </c>
      <c r="G19" s="41">
        <v>2</v>
      </c>
      <c r="H19" s="41"/>
      <c r="I19" s="41"/>
      <c r="J19" s="41"/>
      <c r="K19" s="41">
        <v>10</v>
      </c>
      <c r="L19" s="41"/>
      <c r="M19" s="41"/>
    </row>
    <row r="20" spans="1:13" ht="17.399999999999999">
      <c r="A20" s="355">
        <v>18</v>
      </c>
      <c r="B20" s="413" t="s">
        <v>1048</v>
      </c>
      <c r="C20" s="413" t="s">
        <v>1049</v>
      </c>
      <c r="D20" s="41">
        <v>7</v>
      </c>
      <c r="E20" s="41">
        <v>3</v>
      </c>
      <c r="F20" s="41">
        <f t="shared" si="0"/>
        <v>10</v>
      </c>
      <c r="G20" s="41">
        <v>1</v>
      </c>
      <c r="H20" s="41"/>
      <c r="I20" s="41"/>
      <c r="J20" s="41"/>
      <c r="K20" s="41">
        <v>5</v>
      </c>
      <c r="L20" s="41"/>
      <c r="M20" s="41"/>
    </row>
    <row r="21" spans="1:13" ht="17.399999999999999">
      <c r="A21" s="355">
        <v>19</v>
      </c>
      <c r="B21" s="413" t="s">
        <v>1146</v>
      </c>
      <c r="C21" s="413" t="s">
        <v>1147</v>
      </c>
      <c r="D21" s="41">
        <v>11</v>
      </c>
      <c r="E21" s="41">
        <v>3</v>
      </c>
      <c r="F21" s="41">
        <f t="shared" si="0"/>
        <v>14</v>
      </c>
      <c r="G21" s="41"/>
      <c r="H21" s="41"/>
      <c r="I21" s="41"/>
      <c r="J21" s="41"/>
      <c r="K21" s="41"/>
      <c r="L21" s="41">
        <v>1</v>
      </c>
      <c r="M21" s="41"/>
    </row>
    <row r="22" spans="1:13" ht="17.399999999999999">
      <c r="A22" s="355">
        <v>20</v>
      </c>
      <c r="B22" s="375" t="s">
        <v>1579</v>
      </c>
      <c r="C22" s="375" t="s">
        <v>1580</v>
      </c>
      <c r="D22" s="41">
        <v>5</v>
      </c>
      <c r="E22" s="41">
        <v>1</v>
      </c>
      <c r="F22" s="41">
        <f t="shared" si="0"/>
        <v>6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355">
        <v>21</v>
      </c>
      <c r="B23" s="375" t="s">
        <v>1417</v>
      </c>
      <c r="C23" s="375" t="s">
        <v>1235</v>
      </c>
      <c r="D23" s="41">
        <v>12</v>
      </c>
      <c r="E23" s="41">
        <v>2</v>
      </c>
      <c r="F23" s="41">
        <f t="shared" si="0"/>
        <v>14</v>
      </c>
      <c r="G23" s="41">
        <v>1</v>
      </c>
      <c r="H23" s="41"/>
      <c r="I23" s="41"/>
      <c r="J23" s="41"/>
      <c r="K23" s="41">
        <v>5</v>
      </c>
      <c r="L23" s="41"/>
      <c r="M23" s="41"/>
    </row>
    <row r="24" spans="1:13" ht="17.399999999999999">
      <c r="A24" s="355">
        <v>22</v>
      </c>
      <c r="B24" s="413" t="s">
        <v>1052</v>
      </c>
      <c r="C24" s="413" t="s">
        <v>1053</v>
      </c>
      <c r="D24" s="41">
        <v>10</v>
      </c>
      <c r="E24" s="41">
        <v>1</v>
      </c>
      <c r="F24" s="41">
        <f t="shared" si="0"/>
        <v>11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355">
        <v>23</v>
      </c>
      <c r="B25" s="413" t="s">
        <v>1054</v>
      </c>
      <c r="C25" s="413" t="s">
        <v>1055</v>
      </c>
      <c r="D25" s="41">
        <v>6</v>
      </c>
      <c r="E25" s="41">
        <v>2</v>
      </c>
      <c r="F25" s="41">
        <f t="shared" si="0"/>
        <v>8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355">
        <v>24</v>
      </c>
      <c r="B26" s="413" t="s">
        <v>1302</v>
      </c>
      <c r="C26" s="413" t="s">
        <v>1303</v>
      </c>
      <c r="D26" s="41">
        <v>15</v>
      </c>
      <c r="E26" s="41">
        <v>4</v>
      </c>
      <c r="F26" s="41">
        <f t="shared" si="0"/>
        <v>19</v>
      </c>
      <c r="G26" s="41">
        <v>2</v>
      </c>
      <c r="H26" s="41"/>
      <c r="I26" s="41"/>
      <c r="J26" s="41"/>
      <c r="K26" s="41">
        <v>10</v>
      </c>
      <c r="L26" s="41">
        <v>1</v>
      </c>
      <c r="M26" s="41"/>
    </row>
    <row r="27" spans="1:13" ht="17.399999999999999">
      <c r="A27" s="355">
        <v>25</v>
      </c>
      <c r="B27" s="375" t="s">
        <v>1452</v>
      </c>
      <c r="C27" s="375" t="s">
        <v>1453</v>
      </c>
      <c r="D27" s="41">
        <v>9</v>
      </c>
      <c r="E27" s="41">
        <v>1</v>
      </c>
      <c r="F27" s="41">
        <f t="shared" si="0"/>
        <v>10</v>
      </c>
      <c r="G27" s="41"/>
      <c r="H27" s="41"/>
      <c r="I27" s="41"/>
      <c r="J27" s="41"/>
      <c r="K27" s="41"/>
      <c r="L27" s="41">
        <v>2</v>
      </c>
      <c r="M27" s="41"/>
    </row>
    <row r="28" spans="1:13" ht="17.399999999999999">
      <c r="A28" s="355">
        <v>26</v>
      </c>
      <c r="B28" s="413" t="s">
        <v>1098</v>
      </c>
      <c r="C28" s="413" t="s">
        <v>1095</v>
      </c>
      <c r="D28" s="41">
        <v>6</v>
      </c>
      <c r="E28" s="41">
        <v>2</v>
      </c>
      <c r="F28" s="41">
        <f t="shared" si="0"/>
        <v>8</v>
      </c>
      <c r="G28" s="41"/>
      <c r="H28" s="41"/>
      <c r="I28" s="41"/>
      <c r="J28" s="41"/>
      <c r="K28" s="41"/>
      <c r="L28" s="41">
        <v>1</v>
      </c>
      <c r="M28" s="41"/>
    </row>
    <row r="29" spans="1:13" ht="17.399999999999999">
      <c r="A29" s="355">
        <v>27</v>
      </c>
      <c r="B29" s="413" t="s">
        <v>1056</v>
      </c>
      <c r="C29" s="413" t="s">
        <v>1045</v>
      </c>
      <c r="D29" s="41">
        <v>9</v>
      </c>
      <c r="E29" s="41">
        <v>1</v>
      </c>
      <c r="F29" s="41">
        <f t="shared" si="0"/>
        <v>10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355">
        <v>28</v>
      </c>
      <c r="B30" s="413" t="s">
        <v>1304</v>
      </c>
      <c r="C30" s="413" t="s">
        <v>1305</v>
      </c>
      <c r="D30" s="41">
        <v>11</v>
      </c>
      <c r="E30" s="41">
        <v>3</v>
      </c>
      <c r="F30" s="41">
        <f t="shared" si="0"/>
        <v>14</v>
      </c>
      <c r="G30" s="41">
        <v>2</v>
      </c>
      <c r="H30" s="41"/>
      <c r="I30" s="41"/>
      <c r="J30" s="41"/>
      <c r="K30" s="41">
        <v>10</v>
      </c>
      <c r="L30" s="41"/>
      <c r="M30" s="41"/>
    </row>
    <row r="31" spans="1:13" ht="17.399999999999999">
      <c r="A31" s="355">
        <v>29</v>
      </c>
      <c r="B31" s="413" t="s">
        <v>1148</v>
      </c>
      <c r="C31" s="413" t="s">
        <v>1149</v>
      </c>
      <c r="D31" s="41"/>
      <c r="E31" s="41"/>
      <c r="F31" s="41">
        <f t="shared" si="0"/>
        <v>0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355">
        <v>30</v>
      </c>
      <c r="B32" s="413" t="s">
        <v>1059</v>
      </c>
      <c r="C32" s="413" t="s">
        <v>1060</v>
      </c>
      <c r="D32" s="41">
        <v>10</v>
      </c>
      <c r="E32" s="41">
        <v>2</v>
      </c>
      <c r="F32" s="41">
        <f t="shared" si="0"/>
        <v>12</v>
      </c>
      <c r="G32" s="41">
        <v>1</v>
      </c>
      <c r="H32" s="41"/>
      <c r="I32" s="41"/>
      <c r="J32" s="41"/>
      <c r="K32" s="41">
        <v>5</v>
      </c>
      <c r="L32" s="41">
        <v>1</v>
      </c>
      <c r="M32" s="41"/>
    </row>
    <row r="33" spans="1:13" ht="17.399999999999999">
      <c r="A33" s="355">
        <v>31</v>
      </c>
      <c r="B33" s="413" t="s">
        <v>1062</v>
      </c>
      <c r="C33" s="413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355">
        <v>32</v>
      </c>
      <c r="B34" s="375" t="s">
        <v>1521</v>
      </c>
      <c r="C34" s="375" t="s">
        <v>1522</v>
      </c>
      <c r="D34" s="41">
        <v>9</v>
      </c>
      <c r="E34" s="41">
        <v>3</v>
      </c>
      <c r="F34" s="41">
        <f t="shared" si="0"/>
        <v>12</v>
      </c>
      <c r="G34" s="41">
        <v>1</v>
      </c>
      <c r="H34" s="41"/>
      <c r="I34" s="41"/>
      <c r="J34" s="41"/>
      <c r="K34" s="41">
        <v>5</v>
      </c>
      <c r="L34" s="41"/>
      <c r="M34" s="41"/>
    </row>
    <row r="35" spans="1:13" ht="17.399999999999999">
      <c r="A35" s="355">
        <v>33</v>
      </c>
      <c r="B35" s="375" t="s">
        <v>1508</v>
      </c>
      <c r="C35" s="375" t="s">
        <v>1509</v>
      </c>
      <c r="D35" s="41">
        <v>15</v>
      </c>
      <c r="E35" s="41">
        <v>3</v>
      </c>
      <c r="F35" s="41">
        <f t="shared" si="0"/>
        <v>18</v>
      </c>
      <c r="G35" s="41"/>
      <c r="H35" s="41"/>
      <c r="I35" s="41"/>
      <c r="J35" s="41"/>
      <c r="K35" s="41"/>
      <c r="L35" s="41">
        <v>1</v>
      </c>
      <c r="M35" s="41"/>
    </row>
    <row r="36" spans="1:13" ht="17.399999999999999">
      <c r="A36" s="355">
        <v>34</v>
      </c>
      <c r="B36" s="375" t="s">
        <v>1240</v>
      </c>
      <c r="C36" s="375" t="s">
        <v>1067</v>
      </c>
      <c r="D36" s="41">
        <v>5</v>
      </c>
      <c r="E36" s="41"/>
      <c r="F36" s="41">
        <f t="shared" si="0"/>
        <v>5</v>
      </c>
      <c r="G36" s="41">
        <v>1</v>
      </c>
      <c r="H36" s="41"/>
      <c r="I36" s="41"/>
      <c r="J36" s="41"/>
      <c r="K36" s="41">
        <v>5</v>
      </c>
      <c r="L36" s="41"/>
      <c r="M36" s="41"/>
    </row>
    <row r="37" spans="1:13" ht="17.399999999999999">
      <c r="A37" s="355">
        <v>35</v>
      </c>
      <c r="B37" s="375" t="s">
        <v>1523</v>
      </c>
      <c r="C37" s="375" t="s">
        <v>1524</v>
      </c>
      <c r="D37" s="41">
        <v>9</v>
      </c>
      <c r="E37" s="41">
        <v>3</v>
      </c>
      <c r="F37" s="41">
        <f t="shared" si="0"/>
        <v>12</v>
      </c>
      <c r="G37" s="41"/>
      <c r="H37" s="41">
        <v>1</v>
      </c>
      <c r="I37" s="41">
        <v>6</v>
      </c>
      <c r="J37" s="41"/>
      <c r="K37" s="41">
        <v>15</v>
      </c>
      <c r="L37" s="41"/>
      <c r="M37" s="41"/>
    </row>
    <row r="38" spans="1:13" ht="17.399999999999999">
      <c r="A38" s="355">
        <v>36</v>
      </c>
      <c r="B38" s="413" t="s">
        <v>1070</v>
      </c>
      <c r="C38" s="413" t="s">
        <v>1071</v>
      </c>
      <c r="D38" s="41">
        <v>10</v>
      </c>
      <c r="E38" s="41">
        <v>4</v>
      </c>
      <c r="F38" s="41">
        <f t="shared" si="0"/>
        <v>14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355">
        <v>37</v>
      </c>
      <c r="B39" s="375" t="s">
        <v>1618</v>
      </c>
      <c r="C39" s="375" t="s">
        <v>1307</v>
      </c>
      <c r="D39" s="41">
        <v>3</v>
      </c>
      <c r="E39" s="41"/>
      <c r="F39" s="41">
        <f t="shared" si="0"/>
        <v>3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355">
        <v>38</v>
      </c>
      <c r="B40" s="375" t="s">
        <v>1372</v>
      </c>
      <c r="C40" s="375" t="s">
        <v>1299</v>
      </c>
      <c r="D40" s="41">
        <v>1</v>
      </c>
      <c r="E40" s="41"/>
      <c r="F40" s="41">
        <f t="shared" si="0"/>
        <v>1</v>
      </c>
      <c r="G40" s="41"/>
      <c r="H40" s="41"/>
      <c r="I40" s="41">
        <v>1</v>
      </c>
      <c r="J40" s="41"/>
      <c r="K40" s="41">
        <v>2</v>
      </c>
      <c r="L40" s="41"/>
      <c r="M40" s="41"/>
    </row>
    <row r="41" spans="1:13" ht="17.399999999999999">
      <c r="A41" s="355">
        <v>39</v>
      </c>
      <c r="B41" s="413" t="s">
        <v>1100</v>
      </c>
      <c r="C41" s="413" t="s">
        <v>1101</v>
      </c>
      <c r="D41" s="41">
        <v>1</v>
      </c>
      <c r="E41" s="41">
        <v>2</v>
      </c>
      <c r="F41" s="41">
        <f t="shared" si="0"/>
        <v>3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355">
        <v>40</v>
      </c>
      <c r="B42" s="375" t="s">
        <v>1409</v>
      </c>
      <c r="C42" s="375" t="s">
        <v>1410</v>
      </c>
      <c r="D42" s="41">
        <v>13</v>
      </c>
      <c r="E42" s="41">
        <v>3</v>
      </c>
      <c r="F42" s="41">
        <f t="shared" si="0"/>
        <v>16</v>
      </c>
      <c r="G42" s="41">
        <v>1</v>
      </c>
      <c r="H42" s="41">
        <v>18</v>
      </c>
      <c r="I42" s="41">
        <v>9</v>
      </c>
      <c r="J42" s="41"/>
      <c r="K42" s="41">
        <v>77</v>
      </c>
      <c r="L42" s="41">
        <v>1</v>
      </c>
      <c r="M42" s="41"/>
    </row>
    <row r="43" spans="1:13" ht="17.399999999999999">
      <c r="A43" s="355">
        <v>41</v>
      </c>
      <c r="B43" s="413" t="s">
        <v>1081</v>
      </c>
      <c r="C43" s="413" t="s">
        <v>1082</v>
      </c>
      <c r="D43" s="41">
        <v>14</v>
      </c>
      <c r="E43" s="41">
        <v>2</v>
      </c>
      <c r="F43" s="41">
        <f t="shared" si="0"/>
        <v>16</v>
      </c>
      <c r="G43" s="41">
        <v>1</v>
      </c>
      <c r="H43" s="41"/>
      <c r="I43" s="41"/>
      <c r="J43" s="41"/>
      <c r="K43" s="41">
        <v>5</v>
      </c>
      <c r="L43" s="41"/>
      <c r="M43" s="41"/>
    </row>
    <row r="44" spans="1:13" ht="17.399999999999999">
      <c r="A44" s="355">
        <v>42</v>
      </c>
      <c r="B44" s="375" t="s">
        <v>1407</v>
      </c>
      <c r="C44" s="375" t="s">
        <v>1408</v>
      </c>
      <c r="D44" s="41">
        <v>3</v>
      </c>
      <c r="E44" s="41"/>
      <c r="F44" s="41">
        <f t="shared" si="0"/>
        <v>3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355">
        <v>43</v>
      </c>
      <c r="B45" s="375" t="s">
        <v>1293</v>
      </c>
      <c r="C45" s="375" t="s">
        <v>1080</v>
      </c>
      <c r="D45" s="41">
        <v>14</v>
      </c>
      <c r="E45" s="41">
        <v>4</v>
      </c>
      <c r="F45" s="41">
        <f t="shared" si="0"/>
        <v>18</v>
      </c>
      <c r="G45" s="41">
        <v>4</v>
      </c>
      <c r="H45" s="41"/>
      <c r="I45" s="41"/>
      <c r="J45" s="41"/>
      <c r="K45" s="41">
        <v>20</v>
      </c>
      <c r="L45" s="41">
        <v>1</v>
      </c>
      <c r="M45" s="41"/>
    </row>
    <row r="46" spans="1:13" ht="17.399999999999999">
      <c r="A46" s="355">
        <v>44</v>
      </c>
      <c r="B46" s="413" t="s">
        <v>1102</v>
      </c>
      <c r="C46" s="413" t="s">
        <v>1103</v>
      </c>
      <c r="D46" s="41">
        <v>4</v>
      </c>
      <c r="E46" s="41">
        <v>2</v>
      </c>
      <c r="F46" s="41">
        <f t="shared" si="0"/>
        <v>6</v>
      </c>
      <c r="G46" s="41"/>
      <c r="H46" s="41"/>
      <c r="I46" s="41"/>
      <c r="J46" s="41"/>
      <c r="K46" s="41"/>
      <c r="L46" s="41">
        <v>1</v>
      </c>
      <c r="M46" s="41"/>
    </row>
    <row r="47" spans="1:13" ht="17.399999999999999">
      <c r="A47" s="355">
        <v>45</v>
      </c>
      <c r="B47" s="375" t="s">
        <v>1519</v>
      </c>
      <c r="C47" s="375" t="s">
        <v>1520</v>
      </c>
      <c r="D47" s="113">
        <v>8</v>
      </c>
      <c r="E47" s="113">
        <v>2</v>
      </c>
      <c r="F47" s="41">
        <f t="shared" si="0"/>
        <v>10</v>
      </c>
      <c r="G47" s="41">
        <v>1</v>
      </c>
      <c r="H47" s="41"/>
      <c r="I47" s="41"/>
      <c r="J47" s="41"/>
      <c r="K47" s="41">
        <v>5</v>
      </c>
      <c r="L47" s="41">
        <v>1</v>
      </c>
      <c r="M47" s="41">
        <v>1</v>
      </c>
    </row>
    <row r="48" spans="1:13" ht="17.399999999999999">
      <c r="A48" s="355">
        <v>46</v>
      </c>
      <c r="B48" s="375" t="s">
        <v>1087</v>
      </c>
      <c r="C48" s="375" t="s">
        <v>1047</v>
      </c>
      <c r="D48" s="113">
        <v>5</v>
      </c>
      <c r="E48" s="113">
        <v>1</v>
      </c>
      <c r="F48" s="41">
        <f t="shared" si="0"/>
        <v>6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355">
        <v>47</v>
      </c>
      <c r="B49" s="413" t="s">
        <v>1089</v>
      </c>
      <c r="C49" s="413" t="s">
        <v>1090</v>
      </c>
      <c r="D49" s="113">
        <v>5</v>
      </c>
      <c r="E49" s="113">
        <v>1</v>
      </c>
      <c r="F49" s="41">
        <f t="shared" si="0"/>
        <v>6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355">
        <v>48</v>
      </c>
      <c r="B50" s="375" t="s">
        <v>1510</v>
      </c>
      <c r="C50" s="375" t="s">
        <v>1045</v>
      </c>
      <c r="D50" s="113">
        <v>16</v>
      </c>
      <c r="E50" s="113">
        <v>4</v>
      </c>
      <c r="F50" s="41">
        <f t="shared" si="0"/>
        <v>20</v>
      </c>
      <c r="G50" s="41"/>
      <c r="H50" s="41"/>
      <c r="I50" s="41"/>
      <c r="J50" s="41"/>
      <c r="K50" s="41"/>
      <c r="L50" s="41"/>
      <c r="M50" s="41"/>
    </row>
    <row r="51" spans="1:13" ht="17.399999999999999">
      <c r="A51" s="355">
        <v>49</v>
      </c>
      <c r="B51" s="413" t="s">
        <v>1141</v>
      </c>
      <c r="C51" s="413" t="s">
        <v>1142</v>
      </c>
      <c r="D51" s="41">
        <v>1</v>
      </c>
      <c r="E51" s="41">
        <v>1</v>
      </c>
      <c r="F51" s="41">
        <f t="shared" si="0"/>
        <v>2</v>
      </c>
      <c r="G51" s="41"/>
      <c r="H51" s="41"/>
      <c r="I51" s="41"/>
      <c r="J51" s="41"/>
      <c r="K51" s="41"/>
      <c r="L51" s="41"/>
      <c r="M51" s="41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48" t="s">
        <v>1512</v>
      </c>
      <c r="E1" s="649"/>
      <c r="F1" s="649"/>
      <c r="G1" s="649"/>
      <c r="H1" s="649"/>
      <c r="I1" s="598" t="s">
        <v>496</v>
      </c>
      <c r="J1" s="599"/>
      <c r="K1" s="489" t="s">
        <v>1512</v>
      </c>
      <c r="L1" s="484" t="s">
        <v>496</v>
      </c>
      <c r="M1" s="676" t="s">
        <v>1512</v>
      </c>
      <c r="N1" s="676"/>
      <c r="O1" s="676"/>
      <c r="P1" s="676"/>
      <c r="Q1" s="676"/>
      <c r="R1" s="676"/>
      <c r="S1" s="676"/>
      <c r="T1" s="197" t="s">
        <v>496</v>
      </c>
      <c r="U1" s="676" t="s">
        <v>1512</v>
      </c>
      <c r="V1" s="676"/>
      <c r="W1" s="676"/>
      <c r="X1" s="676"/>
      <c r="Y1" s="676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1515</v>
      </c>
      <c r="D2" s="327" t="s">
        <v>1514</v>
      </c>
      <c r="E2" s="327" t="s">
        <v>30</v>
      </c>
      <c r="F2" s="224" t="s">
        <v>27</v>
      </c>
      <c r="G2" s="327" t="s">
        <v>115</v>
      </c>
      <c r="H2" s="327" t="s">
        <v>25</v>
      </c>
      <c r="I2" s="197" t="s">
        <v>1545</v>
      </c>
      <c r="J2" s="198" t="s">
        <v>1546</v>
      </c>
      <c r="K2" s="327" t="s">
        <v>1355</v>
      </c>
      <c r="L2" s="312" t="s">
        <v>655</v>
      </c>
      <c r="M2" s="327" t="s">
        <v>28</v>
      </c>
      <c r="N2" s="327" t="s">
        <v>1513</v>
      </c>
      <c r="O2" s="224" t="s">
        <v>23</v>
      </c>
      <c r="P2" s="224" t="s">
        <v>1599</v>
      </c>
      <c r="Q2" s="224" t="s">
        <v>1600</v>
      </c>
      <c r="R2" s="327" t="s">
        <v>24</v>
      </c>
      <c r="S2" s="224" t="s">
        <v>115</v>
      </c>
      <c r="T2" s="198" t="s">
        <v>1547</v>
      </c>
      <c r="U2" s="224" t="s">
        <v>25</v>
      </c>
      <c r="V2" s="327" t="s">
        <v>114</v>
      </c>
      <c r="W2" s="224" t="s">
        <v>343</v>
      </c>
      <c r="X2" s="224" t="s">
        <v>1355</v>
      </c>
      <c r="Y2" s="224" t="s">
        <v>29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331" t="s">
        <v>1269</v>
      </c>
      <c r="B3" s="474" t="s">
        <v>92</v>
      </c>
      <c r="C3" s="242"/>
      <c r="D3" s="242"/>
      <c r="E3" s="242"/>
      <c r="F3" s="250"/>
      <c r="G3" s="250"/>
      <c r="H3" s="482">
        <v>13</v>
      </c>
      <c r="I3" s="482">
        <v>24</v>
      </c>
      <c r="J3" s="482">
        <v>24</v>
      </c>
      <c r="K3" s="250"/>
      <c r="L3" s="250"/>
      <c r="M3" s="482">
        <v>62</v>
      </c>
      <c r="N3" s="482">
        <v>53</v>
      </c>
      <c r="O3" s="482">
        <v>63</v>
      </c>
      <c r="P3" s="482">
        <v>33</v>
      </c>
      <c r="Q3" s="250"/>
      <c r="R3" s="482">
        <v>63</v>
      </c>
      <c r="S3" s="482">
        <v>20</v>
      </c>
      <c r="T3" s="250"/>
      <c r="U3" s="482">
        <v>24</v>
      </c>
      <c r="V3" s="482">
        <v>21</v>
      </c>
      <c r="W3" s="482">
        <v>51</v>
      </c>
      <c r="X3" s="482">
        <v>14</v>
      </c>
      <c r="Y3" s="482">
        <v>18</v>
      </c>
      <c r="Z3" s="41">
        <f t="shared" ref="Z3:Z59" si="0">AA3+AB3+C3</f>
        <v>483</v>
      </c>
      <c r="AA3" s="41">
        <f>D3+E3+F3+G3+H3+K3+M3+N3+O3+P3+Q3+R3+S3+U3+V3+W3+X3+Y3</f>
        <v>435</v>
      </c>
      <c r="AB3" s="41">
        <f t="shared" ref="AB3:AB59" si="1">I3+J3+L3+T3</f>
        <v>48</v>
      </c>
    </row>
    <row r="4" spans="1:28" ht="17.399999999999999">
      <c r="A4" s="332" t="s">
        <v>1115</v>
      </c>
      <c r="B4" s="474" t="s">
        <v>92</v>
      </c>
      <c r="C4" s="482">
        <v>40</v>
      </c>
      <c r="D4" s="482">
        <v>62</v>
      </c>
      <c r="E4" s="482">
        <v>55</v>
      </c>
      <c r="F4" s="482">
        <v>24</v>
      </c>
      <c r="G4" s="482">
        <v>68</v>
      </c>
      <c r="H4" s="482">
        <v>67</v>
      </c>
      <c r="I4" s="250"/>
      <c r="J4" s="486">
        <v>46</v>
      </c>
      <c r="K4" s="482">
        <v>61</v>
      </c>
      <c r="L4" s="482">
        <v>68</v>
      </c>
      <c r="M4" s="415"/>
      <c r="N4" s="415"/>
      <c r="O4" s="415"/>
      <c r="P4" s="415"/>
      <c r="Q4" s="415"/>
      <c r="R4" s="250"/>
      <c r="S4" s="482">
        <v>60</v>
      </c>
      <c r="T4" s="482">
        <v>74</v>
      </c>
      <c r="U4" s="482">
        <v>56</v>
      </c>
      <c r="V4" s="482">
        <v>59</v>
      </c>
      <c r="W4" s="250"/>
      <c r="X4" s="482">
        <v>66</v>
      </c>
      <c r="Y4" s="482">
        <v>62</v>
      </c>
      <c r="Z4" s="41">
        <f t="shared" si="0"/>
        <v>868</v>
      </c>
      <c r="AA4" s="41">
        <f>D4+E4+F4+G4+H4+K4+M4+N4+O4+P4+Q4+R4+S4+U4+V4+W4+X4+Y4</f>
        <v>640</v>
      </c>
      <c r="AB4" s="41">
        <f t="shared" si="1"/>
        <v>188</v>
      </c>
    </row>
    <row r="5" spans="1:28" ht="17.399999999999999">
      <c r="A5" s="332" t="s">
        <v>469</v>
      </c>
      <c r="B5" s="474" t="s">
        <v>92</v>
      </c>
      <c r="C5" s="482">
        <v>40</v>
      </c>
      <c r="D5" s="482">
        <v>18</v>
      </c>
      <c r="E5" s="482">
        <v>25</v>
      </c>
      <c r="F5" s="482">
        <v>56</v>
      </c>
      <c r="G5" s="482">
        <v>12</v>
      </c>
      <c r="H5" s="250"/>
      <c r="I5" s="482">
        <v>56</v>
      </c>
      <c r="J5" s="250"/>
      <c r="K5" s="482">
        <v>9</v>
      </c>
      <c r="L5" s="250"/>
      <c r="M5" s="482">
        <v>18</v>
      </c>
      <c r="N5" s="415"/>
      <c r="O5" s="482">
        <v>17</v>
      </c>
      <c r="P5" s="482">
        <v>47</v>
      </c>
      <c r="Q5" s="482">
        <v>62</v>
      </c>
      <c r="R5" s="250"/>
      <c r="S5" s="250"/>
      <c r="T5" s="242"/>
      <c r="U5" s="250"/>
      <c r="V5" s="250"/>
      <c r="W5" s="250"/>
      <c r="X5" s="250"/>
      <c r="Y5" s="250"/>
      <c r="Z5" s="41">
        <f t="shared" si="0"/>
        <v>360</v>
      </c>
      <c r="AA5" s="41">
        <f t="shared" ref="AA5:AA59" si="2">D5+E5+F5+G5+H5+K5+M5+N5+O5+P5+Q5+R5+S5+U5+V5+W5+X5+Y5</f>
        <v>264</v>
      </c>
      <c r="AB5" s="41">
        <f t="shared" si="1"/>
        <v>56</v>
      </c>
    </row>
    <row r="6" spans="1:28" ht="17.399999999999999">
      <c r="A6" s="132" t="s">
        <v>997</v>
      </c>
      <c r="B6" s="474" t="s">
        <v>92</v>
      </c>
      <c r="C6" s="242"/>
      <c r="D6" s="242"/>
      <c r="E6" s="242"/>
      <c r="F6" s="242"/>
      <c r="G6" s="242"/>
      <c r="H6" s="242"/>
      <c r="I6" s="250"/>
      <c r="J6" s="250"/>
      <c r="K6" s="250"/>
      <c r="L6" s="482">
        <v>12</v>
      </c>
      <c r="M6" s="250"/>
      <c r="N6" s="482">
        <v>27</v>
      </c>
      <c r="O6" s="250"/>
      <c r="P6" s="250"/>
      <c r="Q6" s="250"/>
      <c r="R6" s="250"/>
      <c r="S6" s="250"/>
      <c r="T6" s="482">
        <v>6</v>
      </c>
      <c r="U6" s="250"/>
      <c r="V6" s="250"/>
      <c r="W6" s="250"/>
      <c r="X6" s="250"/>
      <c r="Y6" s="250"/>
      <c r="Z6" s="41">
        <f t="shared" si="0"/>
        <v>45</v>
      </c>
      <c r="AA6" s="41">
        <f t="shared" si="2"/>
        <v>27</v>
      </c>
      <c r="AB6" s="41">
        <f t="shared" si="1"/>
        <v>18</v>
      </c>
    </row>
    <row r="7" spans="1:28" ht="17.399999999999999">
      <c r="A7" s="331" t="s">
        <v>996</v>
      </c>
      <c r="B7" s="474" t="s">
        <v>100</v>
      </c>
      <c r="C7" s="415"/>
      <c r="D7" s="415"/>
      <c r="E7" s="415"/>
      <c r="F7" s="250"/>
      <c r="G7" s="482">
        <v>40</v>
      </c>
      <c r="H7" s="482">
        <v>58</v>
      </c>
      <c r="I7" s="482">
        <v>60</v>
      </c>
      <c r="J7" s="482">
        <v>53</v>
      </c>
      <c r="K7" s="482">
        <v>61</v>
      </c>
      <c r="L7" s="482">
        <v>68</v>
      </c>
      <c r="M7" s="482">
        <v>50</v>
      </c>
      <c r="N7" s="482">
        <v>53</v>
      </c>
      <c r="O7" s="482">
        <v>63</v>
      </c>
      <c r="P7" s="250"/>
      <c r="Q7" s="482">
        <v>33</v>
      </c>
      <c r="R7" s="482">
        <v>57</v>
      </c>
      <c r="S7" s="482">
        <v>59</v>
      </c>
      <c r="T7" s="482">
        <v>40</v>
      </c>
      <c r="U7" s="482">
        <v>31</v>
      </c>
      <c r="V7" s="482">
        <v>32</v>
      </c>
      <c r="W7" s="482">
        <v>29</v>
      </c>
      <c r="X7" s="482">
        <v>33</v>
      </c>
      <c r="Y7" s="482">
        <v>62</v>
      </c>
      <c r="Z7" s="41">
        <f t="shared" si="0"/>
        <v>882</v>
      </c>
      <c r="AA7" s="41">
        <f t="shared" si="2"/>
        <v>661</v>
      </c>
      <c r="AB7" s="41">
        <f t="shared" si="1"/>
        <v>221</v>
      </c>
    </row>
    <row r="8" spans="1:28" ht="17.399999999999999">
      <c r="A8" s="331" t="s">
        <v>1544</v>
      </c>
      <c r="B8" s="474" t="s">
        <v>100</v>
      </c>
      <c r="C8" s="333"/>
      <c r="D8" s="250"/>
      <c r="E8" s="250"/>
      <c r="F8" s="250"/>
      <c r="G8" s="250"/>
      <c r="H8" s="250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1">
        <f t="shared" si="0"/>
        <v>0</v>
      </c>
      <c r="AA8" s="41">
        <f t="shared" si="2"/>
        <v>0</v>
      </c>
      <c r="AB8" s="41">
        <f t="shared" si="1"/>
        <v>0</v>
      </c>
    </row>
    <row r="9" spans="1:28" ht="17.399999999999999">
      <c r="A9" s="331" t="s">
        <v>1516</v>
      </c>
      <c r="B9" s="474" t="s">
        <v>100</v>
      </c>
      <c r="C9" s="482">
        <v>40</v>
      </c>
      <c r="D9" s="482">
        <v>21</v>
      </c>
      <c r="E9" s="486">
        <v>19</v>
      </c>
      <c r="F9" s="482">
        <v>56</v>
      </c>
      <c r="G9" s="250"/>
      <c r="H9" s="482">
        <v>22</v>
      </c>
      <c r="I9" s="482">
        <v>20</v>
      </c>
      <c r="J9" s="482">
        <v>27</v>
      </c>
      <c r="K9" s="482">
        <v>9</v>
      </c>
      <c r="L9" s="250"/>
      <c r="M9" s="250"/>
      <c r="N9" s="482">
        <v>27</v>
      </c>
      <c r="O9" s="482">
        <v>17</v>
      </c>
      <c r="P9" s="482">
        <v>62</v>
      </c>
      <c r="Q9" s="482">
        <v>47</v>
      </c>
      <c r="R9" s="482">
        <v>23</v>
      </c>
      <c r="S9" s="482">
        <v>21</v>
      </c>
      <c r="T9" s="482">
        <v>40</v>
      </c>
      <c r="U9" s="482">
        <v>49</v>
      </c>
      <c r="V9" s="482">
        <v>48</v>
      </c>
      <c r="W9" s="482">
        <v>51</v>
      </c>
      <c r="X9" s="482">
        <v>47</v>
      </c>
      <c r="Y9" s="250"/>
      <c r="Z9" s="41">
        <f t="shared" si="0"/>
        <v>646</v>
      </c>
      <c r="AA9" s="41">
        <f t="shared" si="2"/>
        <v>519</v>
      </c>
      <c r="AB9" s="41">
        <f t="shared" si="1"/>
        <v>87</v>
      </c>
    </row>
    <row r="10" spans="1:28" ht="17.399999999999999">
      <c r="A10" s="442" t="s">
        <v>1241</v>
      </c>
      <c r="B10" s="475" t="s">
        <v>100</v>
      </c>
      <c r="C10" s="483">
        <v>40</v>
      </c>
      <c r="D10" s="482">
        <v>59</v>
      </c>
      <c r="E10" s="482">
        <v>73</v>
      </c>
      <c r="F10" s="482">
        <v>24</v>
      </c>
      <c r="G10" s="482">
        <v>40</v>
      </c>
      <c r="H10" s="25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50"/>
      <c r="U10" s="250"/>
      <c r="V10" s="250"/>
      <c r="W10" s="250"/>
      <c r="X10" s="250"/>
      <c r="Y10" s="482">
        <v>18</v>
      </c>
      <c r="Z10" s="41">
        <f t="shared" si="0"/>
        <v>254</v>
      </c>
      <c r="AA10" s="41">
        <f t="shared" si="2"/>
        <v>214</v>
      </c>
      <c r="AB10" s="41">
        <f t="shared" si="1"/>
        <v>0</v>
      </c>
    </row>
    <row r="11" spans="1:28" ht="17.399999999999999">
      <c r="A11" s="491" t="s">
        <v>1601</v>
      </c>
      <c r="B11" s="492" t="s">
        <v>100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482">
        <v>18</v>
      </c>
      <c r="Q11" s="482">
        <v>18</v>
      </c>
      <c r="R11" s="482">
        <v>17</v>
      </c>
      <c r="S11" s="250"/>
      <c r="T11" s="250"/>
      <c r="U11" s="250"/>
      <c r="V11" s="250"/>
      <c r="W11" s="482">
        <v>29</v>
      </c>
      <c r="X11" s="250"/>
      <c r="Y11" s="250"/>
      <c r="Z11" s="41">
        <f t="shared" si="0"/>
        <v>82</v>
      </c>
      <c r="AA11" s="41">
        <f t="shared" si="2"/>
        <v>82</v>
      </c>
      <c r="AB11" s="41">
        <f t="shared" si="1"/>
        <v>0</v>
      </c>
    </row>
    <row r="12" spans="1:28" ht="17.399999999999999">
      <c r="A12" s="332" t="s">
        <v>1271</v>
      </c>
      <c r="B12" s="474" t="s">
        <v>100</v>
      </c>
      <c r="C12" s="242"/>
      <c r="D12" s="242"/>
      <c r="E12" s="242"/>
      <c r="F12" s="242"/>
      <c r="G12" s="242"/>
      <c r="H12" s="242"/>
      <c r="I12" s="242"/>
      <c r="J12" s="242"/>
      <c r="K12" s="250"/>
      <c r="L12" s="482">
        <v>12</v>
      </c>
      <c r="M12" s="482">
        <v>30</v>
      </c>
      <c r="N12" s="415"/>
      <c r="O12" s="415"/>
      <c r="P12" s="415"/>
      <c r="Q12" s="415"/>
      <c r="R12" s="426"/>
      <c r="S12" s="426"/>
      <c r="T12" s="426"/>
      <c r="U12" s="426"/>
      <c r="V12" s="426"/>
      <c r="W12" s="426"/>
      <c r="X12" s="426"/>
      <c r="Y12" s="426"/>
      <c r="Z12" s="41">
        <f t="shared" si="0"/>
        <v>42</v>
      </c>
      <c r="AA12" s="41">
        <f t="shared" si="2"/>
        <v>30</v>
      </c>
      <c r="AB12" s="41">
        <f t="shared" si="1"/>
        <v>12</v>
      </c>
    </row>
    <row r="13" spans="1:28" ht="17.399999999999999">
      <c r="A13" s="132" t="s">
        <v>1272</v>
      </c>
      <c r="B13" s="474" t="s">
        <v>99</v>
      </c>
      <c r="C13" s="482">
        <v>30</v>
      </c>
      <c r="D13" s="483">
        <v>57</v>
      </c>
      <c r="E13" s="482">
        <v>51</v>
      </c>
      <c r="F13" s="250"/>
      <c r="G13" s="482">
        <v>64</v>
      </c>
      <c r="H13" s="482">
        <v>64</v>
      </c>
      <c r="I13" s="250"/>
      <c r="J13" s="482">
        <v>13</v>
      </c>
      <c r="K13" s="242"/>
      <c r="L13" s="242"/>
      <c r="M13" s="242"/>
      <c r="N13" s="482">
        <v>27</v>
      </c>
      <c r="O13" s="415"/>
      <c r="P13" s="415"/>
      <c r="Q13" s="415"/>
      <c r="R13" s="482">
        <v>63</v>
      </c>
      <c r="S13" s="482">
        <v>53</v>
      </c>
      <c r="T13" s="482">
        <v>61</v>
      </c>
      <c r="U13" s="482">
        <v>80</v>
      </c>
      <c r="V13" s="482">
        <v>48</v>
      </c>
      <c r="W13" s="482">
        <v>60</v>
      </c>
      <c r="X13" s="482">
        <v>62</v>
      </c>
      <c r="Y13" s="482">
        <v>54</v>
      </c>
      <c r="Z13" s="41">
        <f t="shared" si="0"/>
        <v>787</v>
      </c>
      <c r="AA13" s="41">
        <f t="shared" si="2"/>
        <v>683</v>
      </c>
      <c r="AB13" s="41">
        <f t="shared" si="1"/>
        <v>74</v>
      </c>
    </row>
    <row r="14" spans="1:28" ht="17.399999999999999">
      <c r="A14" s="332" t="s">
        <v>857</v>
      </c>
      <c r="B14" s="474" t="s">
        <v>99</v>
      </c>
      <c r="C14" s="482">
        <v>30</v>
      </c>
      <c r="D14" s="250"/>
      <c r="E14" s="250"/>
      <c r="F14" s="482">
        <v>24</v>
      </c>
      <c r="G14" s="250"/>
      <c r="H14" s="482">
        <v>16</v>
      </c>
      <c r="I14" s="482">
        <v>17</v>
      </c>
      <c r="J14" s="250"/>
      <c r="K14" s="250"/>
      <c r="L14" s="482">
        <v>12</v>
      </c>
      <c r="M14" s="482">
        <v>18</v>
      </c>
      <c r="N14" s="250"/>
      <c r="O14" s="482">
        <v>71</v>
      </c>
      <c r="P14" s="482">
        <v>65</v>
      </c>
      <c r="Q14" s="482">
        <v>66</v>
      </c>
      <c r="R14" s="482">
        <v>17</v>
      </c>
      <c r="S14" s="250"/>
      <c r="T14" s="250"/>
      <c r="U14" s="250"/>
      <c r="V14" s="250"/>
      <c r="W14" s="482">
        <v>20</v>
      </c>
      <c r="X14" s="250"/>
      <c r="Y14" s="482">
        <v>1</v>
      </c>
      <c r="Z14" s="41">
        <f t="shared" si="0"/>
        <v>357</v>
      </c>
      <c r="AA14" s="41">
        <f t="shared" si="2"/>
        <v>298</v>
      </c>
      <c r="AB14" s="41">
        <f t="shared" si="1"/>
        <v>29</v>
      </c>
    </row>
    <row r="15" spans="1:28" ht="17.399999999999999">
      <c r="A15" s="446" t="s">
        <v>1606</v>
      </c>
      <c r="B15" s="446" t="s">
        <v>99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482">
        <v>14</v>
      </c>
      <c r="R15" s="250"/>
      <c r="S15" s="250"/>
      <c r="T15" s="250"/>
      <c r="U15" s="250"/>
      <c r="V15" s="250"/>
      <c r="W15" s="250"/>
      <c r="X15" s="250"/>
      <c r="Y15" s="250"/>
      <c r="Z15" s="41">
        <f t="shared" si="0"/>
        <v>14</v>
      </c>
      <c r="AA15" s="41">
        <f t="shared" si="2"/>
        <v>14</v>
      </c>
      <c r="AB15" s="41">
        <f t="shared" si="1"/>
        <v>0</v>
      </c>
    </row>
    <row r="16" spans="1:28" ht="17.399999999999999">
      <c r="A16" s="332" t="s">
        <v>471</v>
      </c>
      <c r="B16" s="474" t="s">
        <v>99</v>
      </c>
      <c r="C16" s="482">
        <v>20</v>
      </c>
      <c r="D16" s="482">
        <v>23</v>
      </c>
      <c r="E16" s="482">
        <v>29</v>
      </c>
      <c r="F16" s="482">
        <v>56</v>
      </c>
      <c r="G16" s="482">
        <v>16</v>
      </c>
      <c r="H16" s="250"/>
      <c r="I16" s="482">
        <v>63</v>
      </c>
      <c r="J16" s="482">
        <v>67</v>
      </c>
      <c r="K16" s="482">
        <v>74</v>
      </c>
      <c r="L16" s="482">
        <v>68</v>
      </c>
      <c r="M16" s="482">
        <v>62</v>
      </c>
      <c r="N16" s="482">
        <v>53</v>
      </c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41">
        <f t="shared" si="0"/>
        <v>531</v>
      </c>
      <c r="AA16" s="41">
        <f t="shared" si="2"/>
        <v>313</v>
      </c>
      <c r="AB16" s="41">
        <f t="shared" si="1"/>
        <v>198</v>
      </c>
    </row>
    <row r="17" spans="1:28" ht="17.399999999999999">
      <c r="A17" s="332" t="s">
        <v>1191</v>
      </c>
      <c r="B17" s="474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41">
        <f t="shared" si="0"/>
        <v>0</v>
      </c>
      <c r="AA17" s="41">
        <f t="shared" si="2"/>
        <v>0</v>
      </c>
      <c r="AB17" s="41">
        <f t="shared" si="1"/>
        <v>0</v>
      </c>
    </row>
    <row r="18" spans="1:28" ht="17.399999999999999">
      <c r="A18" s="446" t="s">
        <v>1492</v>
      </c>
      <c r="B18" s="446" t="s">
        <v>99</v>
      </c>
      <c r="C18" s="250"/>
      <c r="D18" s="250"/>
      <c r="E18" s="250"/>
      <c r="F18" s="250"/>
      <c r="G18" s="250"/>
      <c r="H18" s="250"/>
      <c r="I18" s="250"/>
      <c r="J18" s="250"/>
      <c r="K18" s="482">
        <v>6</v>
      </c>
      <c r="L18" s="250"/>
      <c r="M18" s="250"/>
      <c r="N18" s="250"/>
      <c r="O18" s="482">
        <v>9</v>
      </c>
      <c r="P18" s="482">
        <v>15</v>
      </c>
      <c r="Q18" s="250"/>
      <c r="R18" s="250"/>
      <c r="S18" s="482">
        <v>27</v>
      </c>
      <c r="T18" s="482">
        <v>19</v>
      </c>
      <c r="U18" s="482">
        <v>14</v>
      </c>
      <c r="V18" s="482">
        <v>32</v>
      </c>
      <c r="W18" s="250"/>
      <c r="X18" s="482">
        <v>18</v>
      </c>
      <c r="Y18" s="482">
        <v>26</v>
      </c>
      <c r="Z18" s="41">
        <f t="shared" si="0"/>
        <v>166</v>
      </c>
      <c r="AA18" s="41">
        <f t="shared" si="2"/>
        <v>147</v>
      </c>
      <c r="AB18" s="41">
        <f t="shared" si="1"/>
        <v>19</v>
      </c>
    </row>
    <row r="19" spans="1:28" ht="17.399999999999999">
      <c r="A19" s="332" t="s">
        <v>1001</v>
      </c>
      <c r="B19" s="474" t="s">
        <v>487</v>
      </c>
      <c r="C19" s="482">
        <v>60</v>
      </c>
      <c r="D19" s="482">
        <v>69</v>
      </c>
      <c r="E19" s="482">
        <v>50</v>
      </c>
      <c r="F19" s="250"/>
      <c r="G19" s="242"/>
      <c r="H19" s="482">
        <v>67</v>
      </c>
      <c r="I19" s="482">
        <v>60</v>
      </c>
      <c r="J19" s="250"/>
      <c r="K19" s="482">
        <v>6</v>
      </c>
      <c r="L19" s="482">
        <v>57</v>
      </c>
      <c r="M19" s="482">
        <v>30</v>
      </c>
      <c r="N19" s="242"/>
      <c r="O19" s="242"/>
      <c r="P19" s="242"/>
      <c r="Q19" s="242"/>
      <c r="R19" s="242"/>
      <c r="S19" s="242"/>
      <c r="T19" s="242"/>
      <c r="U19" s="242"/>
      <c r="V19" s="242"/>
      <c r="W19" s="250"/>
      <c r="X19" s="250"/>
      <c r="Y19" s="482">
        <v>20</v>
      </c>
      <c r="Z19" s="41">
        <f t="shared" si="0"/>
        <v>419</v>
      </c>
      <c r="AA19" s="41">
        <f t="shared" si="2"/>
        <v>242</v>
      </c>
      <c r="AB19" s="41">
        <f t="shared" si="1"/>
        <v>117</v>
      </c>
    </row>
    <row r="20" spans="1:28" ht="17.399999999999999">
      <c r="A20" s="441" t="s">
        <v>999</v>
      </c>
      <c r="B20" s="476" t="s">
        <v>487</v>
      </c>
      <c r="C20" s="250"/>
      <c r="D20" s="482">
        <v>80</v>
      </c>
      <c r="E20" s="482">
        <v>58</v>
      </c>
      <c r="F20" s="482">
        <v>28</v>
      </c>
      <c r="G20" s="482">
        <v>66</v>
      </c>
      <c r="H20" s="482">
        <v>80</v>
      </c>
      <c r="I20" s="250"/>
      <c r="J20" s="482">
        <v>80</v>
      </c>
      <c r="K20" s="482">
        <v>80</v>
      </c>
      <c r="L20" s="482">
        <v>80</v>
      </c>
      <c r="M20" s="482">
        <v>80</v>
      </c>
      <c r="N20" s="415"/>
      <c r="O20" s="415"/>
      <c r="P20" s="415"/>
      <c r="Q20" s="415"/>
      <c r="R20" s="482">
        <v>71</v>
      </c>
      <c r="S20" s="482">
        <v>77</v>
      </c>
      <c r="T20" s="242"/>
      <c r="U20" s="482">
        <v>31</v>
      </c>
      <c r="V20" s="482">
        <v>80</v>
      </c>
      <c r="W20" s="482">
        <v>54</v>
      </c>
      <c r="X20" s="482">
        <v>54</v>
      </c>
      <c r="Y20" s="482">
        <v>80</v>
      </c>
      <c r="Z20" s="41">
        <f t="shared" si="0"/>
        <v>1079</v>
      </c>
      <c r="AA20" s="41">
        <f t="shared" si="2"/>
        <v>919</v>
      </c>
      <c r="AB20" s="41">
        <f t="shared" si="1"/>
        <v>160</v>
      </c>
    </row>
    <row r="21" spans="1:28" ht="17.399999999999999">
      <c r="A21" s="441" t="s">
        <v>1430</v>
      </c>
      <c r="B21" s="476" t="s">
        <v>487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50"/>
      <c r="M21" s="250"/>
      <c r="N21" s="482">
        <v>18</v>
      </c>
      <c r="O21" s="250"/>
      <c r="P21" s="250"/>
      <c r="Q21" s="250"/>
      <c r="R21" s="250"/>
      <c r="S21" s="250"/>
      <c r="T21" s="482">
        <v>80</v>
      </c>
      <c r="U21" s="482">
        <v>49</v>
      </c>
      <c r="V21" s="482">
        <v>18</v>
      </c>
      <c r="W21" s="482">
        <v>26</v>
      </c>
      <c r="X21" s="482">
        <v>26</v>
      </c>
      <c r="Y21" s="250"/>
      <c r="Z21" s="41">
        <f t="shared" si="0"/>
        <v>217</v>
      </c>
      <c r="AA21" s="41">
        <f t="shared" si="2"/>
        <v>137</v>
      </c>
      <c r="AB21" s="41">
        <f t="shared" si="1"/>
        <v>80</v>
      </c>
    </row>
    <row r="22" spans="1:28" ht="17.399999999999999">
      <c r="A22" s="441" t="s">
        <v>1525</v>
      </c>
      <c r="B22" s="476" t="s">
        <v>488</v>
      </c>
      <c r="C22" s="333"/>
      <c r="D22" s="333"/>
      <c r="E22" s="333"/>
      <c r="F22" s="333"/>
      <c r="G22" s="333"/>
      <c r="H22" s="333"/>
      <c r="I22" s="482">
        <v>80</v>
      </c>
      <c r="J22" s="482">
        <v>68</v>
      </c>
      <c r="K22" s="482">
        <v>80</v>
      </c>
      <c r="L22" s="482">
        <v>80</v>
      </c>
      <c r="M22" s="482">
        <v>80</v>
      </c>
      <c r="N22" s="482">
        <v>80</v>
      </c>
      <c r="O22" s="482">
        <v>80</v>
      </c>
      <c r="P22" s="482">
        <v>80</v>
      </c>
      <c r="Q22" s="482">
        <v>71</v>
      </c>
      <c r="R22" s="482">
        <v>80</v>
      </c>
      <c r="S22" s="482">
        <v>80</v>
      </c>
      <c r="T22" s="250"/>
      <c r="U22" s="482">
        <v>66</v>
      </c>
      <c r="V22" s="242"/>
      <c r="W22" s="242"/>
      <c r="X22" s="242"/>
      <c r="Y22" s="242"/>
      <c r="Z22" s="41">
        <f t="shared" si="0"/>
        <v>925</v>
      </c>
      <c r="AA22" s="41">
        <f t="shared" si="2"/>
        <v>697</v>
      </c>
      <c r="AB22" s="41">
        <f t="shared" si="1"/>
        <v>228</v>
      </c>
    </row>
    <row r="23" spans="1:28" ht="17.399999999999999">
      <c r="A23" s="442" t="s">
        <v>1411</v>
      </c>
      <c r="B23" s="475" t="s">
        <v>488</v>
      </c>
      <c r="C23" s="480"/>
      <c r="D23" s="250"/>
      <c r="E23" s="250"/>
      <c r="F23" s="482">
        <v>62</v>
      </c>
      <c r="G23" s="482">
        <v>58</v>
      </c>
      <c r="H23" s="250"/>
      <c r="I23" s="250"/>
      <c r="J23" s="415"/>
      <c r="K23" s="250"/>
      <c r="L23" s="250"/>
      <c r="M23" s="250"/>
      <c r="N23" s="242"/>
      <c r="O23" s="482">
        <v>9</v>
      </c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41">
        <f t="shared" si="0"/>
        <v>129</v>
      </c>
      <c r="AA23" s="41">
        <f t="shared" si="2"/>
        <v>129</v>
      </c>
      <c r="AB23" s="41">
        <f t="shared" si="1"/>
        <v>0</v>
      </c>
    </row>
    <row r="24" spans="1:28" ht="17.399999999999999">
      <c r="A24" s="442" t="s">
        <v>1517</v>
      </c>
      <c r="B24" s="475" t="s">
        <v>488</v>
      </c>
      <c r="C24" s="483">
        <v>60</v>
      </c>
      <c r="D24" s="483">
        <v>11</v>
      </c>
      <c r="E24" s="482">
        <v>30</v>
      </c>
      <c r="F24" s="482">
        <v>80</v>
      </c>
      <c r="G24" s="482">
        <v>72</v>
      </c>
      <c r="H24" s="482">
        <v>13</v>
      </c>
      <c r="I24" s="482">
        <v>20</v>
      </c>
      <c r="J24" s="482">
        <v>80</v>
      </c>
      <c r="K24" s="482">
        <v>74</v>
      </c>
      <c r="L24" s="482">
        <v>23</v>
      </c>
      <c r="M24" s="482">
        <v>50</v>
      </c>
      <c r="N24" s="415"/>
      <c r="O24" s="242"/>
      <c r="P24" s="482">
        <v>62</v>
      </c>
      <c r="Q24" s="482">
        <v>9</v>
      </c>
      <c r="R24" s="482">
        <v>9</v>
      </c>
      <c r="S24" s="482">
        <v>10</v>
      </c>
      <c r="T24" s="482">
        <v>80</v>
      </c>
      <c r="U24" s="482">
        <v>80</v>
      </c>
      <c r="V24" s="482">
        <v>80</v>
      </c>
      <c r="W24" s="482">
        <v>80</v>
      </c>
      <c r="X24" s="482">
        <v>80</v>
      </c>
      <c r="Y24" s="482">
        <v>60</v>
      </c>
      <c r="Z24" s="41">
        <f t="shared" si="0"/>
        <v>1063</v>
      </c>
      <c r="AA24" s="41">
        <f t="shared" si="2"/>
        <v>800</v>
      </c>
      <c r="AB24" s="41">
        <f t="shared" si="1"/>
        <v>203</v>
      </c>
    </row>
    <row r="25" spans="1:28" ht="17.399999999999999">
      <c r="A25" s="442" t="s">
        <v>1518</v>
      </c>
      <c r="B25" s="475" t="s">
        <v>481</v>
      </c>
      <c r="C25" s="483">
        <v>40</v>
      </c>
      <c r="D25" s="250"/>
      <c r="E25" s="250"/>
      <c r="F25" s="482">
        <v>72</v>
      </c>
      <c r="G25" s="482">
        <v>22</v>
      </c>
      <c r="H25" s="482">
        <v>52</v>
      </c>
      <c r="I25" s="250"/>
      <c r="J25" s="482">
        <v>70</v>
      </c>
      <c r="K25" s="250"/>
      <c r="L25" s="482">
        <v>43</v>
      </c>
      <c r="M25" s="242"/>
      <c r="N25" s="482">
        <v>37</v>
      </c>
      <c r="O25" s="482">
        <v>63</v>
      </c>
      <c r="P25" s="482">
        <v>80</v>
      </c>
      <c r="Q25" s="482">
        <v>79</v>
      </c>
      <c r="R25" s="482">
        <v>71</v>
      </c>
      <c r="S25" s="482">
        <v>21</v>
      </c>
      <c r="T25" s="482">
        <v>80</v>
      </c>
      <c r="U25" s="482">
        <v>13</v>
      </c>
      <c r="V25" s="482">
        <v>32</v>
      </c>
      <c r="W25" s="482">
        <v>64</v>
      </c>
      <c r="X25" s="482">
        <v>80</v>
      </c>
      <c r="Y25" s="482">
        <v>60</v>
      </c>
      <c r="Z25" s="41">
        <f t="shared" si="0"/>
        <v>979</v>
      </c>
      <c r="AA25" s="41">
        <f t="shared" si="2"/>
        <v>746</v>
      </c>
      <c r="AB25" s="41">
        <f t="shared" si="1"/>
        <v>193</v>
      </c>
    </row>
    <row r="26" spans="1:28" ht="17.399999999999999">
      <c r="A26" s="442" t="s">
        <v>1181</v>
      </c>
      <c r="B26" s="475" t="s">
        <v>481</v>
      </c>
      <c r="C26" s="483">
        <v>50</v>
      </c>
      <c r="D26" s="483">
        <v>80</v>
      </c>
      <c r="E26" s="250"/>
      <c r="F26" s="482">
        <v>48</v>
      </c>
      <c r="G26" s="242"/>
      <c r="H26" s="250"/>
      <c r="I26" s="482">
        <v>49</v>
      </c>
      <c r="J26" s="482">
        <v>12</v>
      </c>
      <c r="K26" s="482">
        <v>6</v>
      </c>
      <c r="L26" s="482">
        <v>37</v>
      </c>
      <c r="M26" s="482">
        <v>80</v>
      </c>
      <c r="N26" s="482">
        <v>80</v>
      </c>
      <c r="O26" s="482">
        <v>80</v>
      </c>
      <c r="P26" s="482">
        <v>80</v>
      </c>
      <c r="Q26" s="486">
        <v>70</v>
      </c>
      <c r="R26" s="482">
        <v>80</v>
      </c>
      <c r="S26" s="482">
        <v>70</v>
      </c>
      <c r="T26" s="242"/>
      <c r="U26" s="242"/>
      <c r="V26" s="242"/>
      <c r="W26" s="250"/>
      <c r="X26" s="482">
        <v>55</v>
      </c>
      <c r="Y26" s="482">
        <v>80</v>
      </c>
      <c r="Z26" s="41">
        <f t="shared" si="0"/>
        <v>957</v>
      </c>
      <c r="AA26" s="41">
        <f t="shared" si="2"/>
        <v>809</v>
      </c>
      <c r="AB26" s="41">
        <f t="shared" si="1"/>
        <v>98</v>
      </c>
    </row>
    <row r="27" spans="1:28" ht="17.399999999999999">
      <c r="A27" s="441" t="s">
        <v>565</v>
      </c>
      <c r="B27" s="476" t="s">
        <v>481</v>
      </c>
      <c r="C27" s="482">
        <v>40</v>
      </c>
      <c r="D27" s="483">
        <v>40</v>
      </c>
      <c r="E27" s="482">
        <v>22</v>
      </c>
      <c r="F27" s="482">
        <v>80</v>
      </c>
      <c r="G27" s="482">
        <v>80</v>
      </c>
      <c r="H27" s="482">
        <v>80</v>
      </c>
      <c r="I27" s="242"/>
      <c r="J27" s="242"/>
      <c r="K27" s="242"/>
      <c r="L27" s="482">
        <v>80</v>
      </c>
      <c r="M27" s="482">
        <v>73</v>
      </c>
      <c r="N27" s="415"/>
      <c r="O27" s="482">
        <v>80</v>
      </c>
      <c r="P27" s="482">
        <v>38</v>
      </c>
      <c r="Q27" s="482">
        <v>80</v>
      </c>
      <c r="R27" s="482">
        <v>80</v>
      </c>
      <c r="S27" s="242"/>
      <c r="T27" s="242"/>
      <c r="U27" s="242"/>
      <c r="V27" s="242"/>
      <c r="W27" s="242"/>
      <c r="X27" s="242"/>
      <c r="Y27" s="242"/>
      <c r="Z27" s="41">
        <f t="shared" si="0"/>
        <v>773</v>
      </c>
      <c r="AA27" s="41">
        <f t="shared" si="2"/>
        <v>653</v>
      </c>
      <c r="AB27" s="41">
        <f t="shared" si="1"/>
        <v>80</v>
      </c>
    </row>
    <row r="28" spans="1:28" ht="17.399999999999999">
      <c r="A28" s="441" t="s">
        <v>1454</v>
      </c>
      <c r="B28" s="476" t="s">
        <v>481</v>
      </c>
      <c r="C28" s="482">
        <v>40</v>
      </c>
      <c r="D28" s="250"/>
      <c r="E28" s="482">
        <v>80</v>
      </c>
      <c r="F28" s="250"/>
      <c r="G28" s="250"/>
      <c r="H28" s="482">
        <v>28</v>
      </c>
      <c r="I28" s="482">
        <v>31</v>
      </c>
      <c r="J28" s="250"/>
      <c r="K28" s="250"/>
      <c r="L28" s="250"/>
      <c r="M28" s="482">
        <v>7</v>
      </c>
      <c r="N28" s="482">
        <v>62</v>
      </c>
      <c r="O28" s="482">
        <v>71</v>
      </c>
      <c r="P28" s="482">
        <v>18</v>
      </c>
      <c r="Q28" s="486">
        <v>70</v>
      </c>
      <c r="R28" s="482">
        <v>9</v>
      </c>
      <c r="S28" s="486">
        <v>49</v>
      </c>
      <c r="T28" s="323"/>
      <c r="U28" s="250"/>
      <c r="V28" s="250"/>
      <c r="W28" s="250"/>
      <c r="X28" s="250"/>
      <c r="Y28" s="250"/>
      <c r="Z28" s="41">
        <f t="shared" si="0"/>
        <v>465</v>
      </c>
      <c r="AA28" s="41">
        <f t="shared" si="2"/>
        <v>394</v>
      </c>
      <c r="AB28" s="41">
        <f t="shared" si="1"/>
        <v>31</v>
      </c>
    </row>
    <row r="29" spans="1:28" ht="17.399999999999999">
      <c r="A29" s="441" t="s">
        <v>805</v>
      </c>
      <c r="B29" s="476" t="s">
        <v>481</v>
      </c>
      <c r="C29" s="482">
        <v>40</v>
      </c>
      <c r="D29" s="482">
        <v>40</v>
      </c>
      <c r="E29" s="482">
        <v>80</v>
      </c>
      <c r="F29" s="482">
        <v>22</v>
      </c>
      <c r="G29" s="482">
        <v>58</v>
      </c>
      <c r="H29" s="250"/>
      <c r="I29" s="482">
        <v>80</v>
      </c>
      <c r="J29" s="486">
        <v>21</v>
      </c>
      <c r="K29" s="482">
        <v>74</v>
      </c>
      <c r="L29" s="250"/>
      <c r="M29" s="250"/>
      <c r="N29" s="482">
        <v>43</v>
      </c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41">
        <f t="shared" si="0"/>
        <v>458</v>
      </c>
      <c r="AA29" s="41">
        <f t="shared" si="2"/>
        <v>317</v>
      </c>
      <c r="AB29" s="41">
        <f t="shared" si="1"/>
        <v>101</v>
      </c>
    </row>
    <row r="30" spans="1:28" ht="17.399999999999999">
      <c r="A30" s="441" t="s">
        <v>588</v>
      </c>
      <c r="B30" s="476" t="s">
        <v>481</v>
      </c>
      <c r="C30" s="482">
        <v>20</v>
      </c>
      <c r="D30" s="482">
        <v>80</v>
      </c>
      <c r="E30" s="486">
        <v>70</v>
      </c>
      <c r="F30" s="250"/>
      <c r="G30" s="482">
        <v>80</v>
      </c>
      <c r="H30" s="250"/>
      <c r="I30" s="482">
        <v>80</v>
      </c>
      <c r="J30" s="250"/>
      <c r="K30" s="482">
        <v>80</v>
      </c>
      <c r="L30" s="250"/>
      <c r="M30" s="250"/>
      <c r="N30" s="482">
        <v>80</v>
      </c>
      <c r="O30" s="250"/>
      <c r="P30" s="482">
        <v>42</v>
      </c>
      <c r="Q30" s="482">
        <v>1</v>
      </c>
      <c r="R30" s="250"/>
      <c r="S30" s="250"/>
      <c r="T30" s="482">
        <v>54</v>
      </c>
      <c r="U30" s="482">
        <v>67</v>
      </c>
      <c r="V30" s="482">
        <v>80</v>
      </c>
      <c r="W30" s="482">
        <v>80</v>
      </c>
      <c r="X30" s="250"/>
      <c r="Y30" s="250"/>
      <c r="Z30" s="41">
        <f t="shared" si="0"/>
        <v>814</v>
      </c>
      <c r="AA30" s="41">
        <f t="shared" si="2"/>
        <v>660</v>
      </c>
      <c r="AB30" s="41">
        <f t="shared" si="1"/>
        <v>134</v>
      </c>
    </row>
    <row r="31" spans="1:28" ht="17.399999999999999">
      <c r="A31" s="441" t="s">
        <v>636</v>
      </c>
      <c r="B31" s="476" t="s">
        <v>481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41">
        <f t="shared" si="0"/>
        <v>0</v>
      </c>
      <c r="AA31" s="41">
        <f t="shared" si="2"/>
        <v>0</v>
      </c>
      <c r="AB31" s="41">
        <f t="shared" si="1"/>
        <v>0</v>
      </c>
    </row>
    <row r="32" spans="1:28" ht="17.399999999999999">
      <c r="A32" s="446" t="s">
        <v>1624</v>
      </c>
      <c r="B32" s="446" t="s">
        <v>481</v>
      </c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482">
        <v>16</v>
      </c>
      <c r="X32" s="482">
        <v>25</v>
      </c>
      <c r="Y32" s="482">
        <v>20</v>
      </c>
      <c r="Z32" s="41">
        <f t="shared" si="0"/>
        <v>61</v>
      </c>
      <c r="AA32" s="41">
        <f t="shared" si="2"/>
        <v>61</v>
      </c>
      <c r="AB32" s="41">
        <f t="shared" si="1"/>
        <v>0</v>
      </c>
    </row>
    <row r="33" spans="1:28" ht="17.399999999999999">
      <c r="A33" s="441" t="s">
        <v>1002</v>
      </c>
      <c r="B33" s="476" t="s">
        <v>481</v>
      </c>
      <c r="C33" s="482">
        <v>30</v>
      </c>
      <c r="D33" s="250"/>
      <c r="E33" s="250"/>
      <c r="F33" s="250"/>
      <c r="G33" s="250"/>
      <c r="H33" s="486">
        <v>70</v>
      </c>
      <c r="I33" s="250"/>
      <c r="J33" s="482">
        <v>59</v>
      </c>
      <c r="K33" s="242"/>
      <c r="L33" s="250"/>
      <c r="M33" s="250"/>
      <c r="N33" s="250"/>
      <c r="O33" s="250"/>
      <c r="P33" s="250"/>
      <c r="Q33" s="250"/>
      <c r="R33" s="250"/>
      <c r="S33" s="250"/>
      <c r="T33" s="482">
        <v>26</v>
      </c>
      <c r="U33" s="250"/>
      <c r="V33" s="482">
        <v>68</v>
      </c>
      <c r="W33" s="482">
        <v>80</v>
      </c>
      <c r="X33" s="482">
        <v>80</v>
      </c>
      <c r="Y33" s="250"/>
      <c r="Z33" s="41">
        <f t="shared" si="0"/>
        <v>413</v>
      </c>
      <c r="AA33" s="41">
        <f t="shared" si="2"/>
        <v>298</v>
      </c>
      <c r="AB33" s="41">
        <f t="shared" si="1"/>
        <v>85</v>
      </c>
    </row>
    <row r="34" spans="1:28" ht="17.399999999999999">
      <c r="A34" s="441" t="s">
        <v>1581</v>
      </c>
      <c r="B34" s="476" t="s">
        <v>481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250"/>
      <c r="O34" s="482">
        <v>17</v>
      </c>
      <c r="P34" s="250"/>
      <c r="Q34" s="250"/>
      <c r="R34" s="250"/>
      <c r="S34" s="482">
        <v>80</v>
      </c>
      <c r="T34" s="482">
        <v>80</v>
      </c>
      <c r="U34" s="482">
        <v>80</v>
      </c>
      <c r="V34" s="482">
        <v>42</v>
      </c>
      <c r="W34" s="250"/>
      <c r="X34" s="250"/>
      <c r="Y34" s="482">
        <v>79</v>
      </c>
      <c r="Z34" s="41">
        <f t="shared" si="0"/>
        <v>378</v>
      </c>
      <c r="AA34" s="41">
        <f t="shared" si="2"/>
        <v>298</v>
      </c>
      <c r="AB34" s="41">
        <f t="shared" si="1"/>
        <v>80</v>
      </c>
    </row>
    <row r="35" spans="1:28" ht="17.399999999999999">
      <c r="A35" s="442" t="s">
        <v>1276</v>
      </c>
      <c r="B35" s="475" t="s">
        <v>97</v>
      </c>
      <c r="C35" s="483">
        <v>20</v>
      </c>
      <c r="D35" s="250"/>
      <c r="E35" s="250"/>
      <c r="F35" s="482">
        <v>65</v>
      </c>
      <c r="G35" s="250"/>
      <c r="H35" s="250"/>
      <c r="I35" s="482">
        <v>3</v>
      </c>
      <c r="J35" s="242"/>
      <c r="K35" s="242"/>
      <c r="L35" s="242"/>
      <c r="M35" s="242"/>
      <c r="N35" s="250"/>
      <c r="O35" s="482">
        <v>73</v>
      </c>
      <c r="P35" s="482">
        <v>69</v>
      </c>
      <c r="Q35" s="482">
        <v>71</v>
      </c>
      <c r="R35" s="242"/>
      <c r="S35" s="242"/>
      <c r="T35" s="242"/>
      <c r="U35" s="250"/>
      <c r="V35" s="250"/>
      <c r="W35" s="482">
        <v>26</v>
      </c>
      <c r="X35" s="482">
        <v>26</v>
      </c>
      <c r="Y35" s="482">
        <v>60</v>
      </c>
      <c r="Z35" s="41">
        <f t="shared" si="0"/>
        <v>413</v>
      </c>
      <c r="AA35" s="41">
        <f t="shared" si="2"/>
        <v>390</v>
      </c>
      <c r="AB35" s="41">
        <f t="shared" si="1"/>
        <v>3</v>
      </c>
    </row>
    <row r="36" spans="1:28" ht="17.399999999999999">
      <c r="A36" s="442" t="s">
        <v>1582</v>
      </c>
      <c r="B36" s="475" t="s">
        <v>97</v>
      </c>
      <c r="C36" s="333"/>
      <c r="D36" s="333"/>
      <c r="E36" s="333"/>
      <c r="F36" s="333"/>
      <c r="G36" s="333"/>
      <c r="H36" s="333"/>
      <c r="I36" s="333"/>
      <c r="J36" s="333"/>
      <c r="K36" s="333"/>
      <c r="L36" s="250"/>
      <c r="M36" s="250"/>
      <c r="N36" s="242"/>
      <c r="O36" s="242"/>
      <c r="P36" s="242"/>
      <c r="Q36" s="242"/>
      <c r="R36" s="242"/>
      <c r="S36" s="242"/>
      <c r="T36" s="242"/>
      <c r="U36" s="482">
        <v>25</v>
      </c>
      <c r="V36" s="482">
        <v>48</v>
      </c>
      <c r="W36" s="482">
        <v>54</v>
      </c>
      <c r="X36" s="250"/>
      <c r="Y36" s="250"/>
      <c r="Z36" s="41">
        <f t="shared" si="0"/>
        <v>127</v>
      </c>
      <c r="AA36" s="41">
        <f t="shared" si="2"/>
        <v>127</v>
      </c>
      <c r="AB36" s="41">
        <f t="shared" si="1"/>
        <v>0</v>
      </c>
    </row>
    <row r="37" spans="1:28" ht="17.399999999999999">
      <c r="A37" s="441" t="s">
        <v>1418</v>
      </c>
      <c r="B37" s="479" t="s">
        <v>97</v>
      </c>
      <c r="C37" s="482">
        <v>30</v>
      </c>
      <c r="D37" s="482">
        <v>29</v>
      </c>
      <c r="E37" s="482">
        <v>63</v>
      </c>
      <c r="F37" s="250"/>
      <c r="G37" s="482">
        <v>64</v>
      </c>
      <c r="H37" s="482">
        <v>66</v>
      </c>
      <c r="I37" s="250"/>
      <c r="J37" s="482">
        <v>68</v>
      </c>
      <c r="K37" s="242"/>
      <c r="L37" s="242"/>
      <c r="M37" s="482">
        <v>29</v>
      </c>
      <c r="N37" s="415"/>
      <c r="O37" s="415"/>
      <c r="P37" s="415"/>
      <c r="Q37" s="415"/>
      <c r="R37" s="482">
        <v>61</v>
      </c>
      <c r="S37" s="482">
        <v>74</v>
      </c>
      <c r="T37" s="482">
        <v>74</v>
      </c>
      <c r="U37" s="482">
        <v>55</v>
      </c>
      <c r="V37" s="482">
        <v>32</v>
      </c>
      <c r="W37" s="250"/>
      <c r="X37" s="482">
        <v>54</v>
      </c>
      <c r="Y37" s="482">
        <v>20</v>
      </c>
      <c r="Z37" s="41">
        <f t="shared" si="0"/>
        <v>719</v>
      </c>
      <c r="AA37" s="41">
        <f t="shared" si="2"/>
        <v>547</v>
      </c>
      <c r="AB37" s="41">
        <f t="shared" si="1"/>
        <v>142</v>
      </c>
    </row>
    <row r="38" spans="1:28" ht="17.399999999999999">
      <c r="A38" s="441" t="s">
        <v>459</v>
      </c>
      <c r="B38" s="476" t="s">
        <v>97</v>
      </c>
      <c r="C38" s="482">
        <v>30</v>
      </c>
      <c r="D38" s="250"/>
      <c r="E38" s="482">
        <v>17</v>
      </c>
      <c r="F38" s="482">
        <v>15</v>
      </c>
      <c r="G38" s="250"/>
      <c r="H38" s="482">
        <v>14</v>
      </c>
      <c r="I38" s="482">
        <v>24</v>
      </c>
      <c r="J38" s="482">
        <v>12</v>
      </c>
      <c r="K38" s="482">
        <v>50</v>
      </c>
      <c r="L38" s="482">
        <v>21</v>
      </c>
      <c r="M38" s="250"/>
      <c r="N38" s="482">
        <v>49</v>
      </c>
      <c r="O38" s="482">
        <v>7</v>
      </c>
      <c r="P38" s="482">
        <v>11</v>
      </c>
      <c r="Q38" s="482">
        <v>9</v>
      </c>
      <c r="R38" s="482">
        <v>19</v>
      </c>
      <c r="S38" s="482">
        <v>6</v>
      </c>
      <c r="T38" s="482">
        <v>6</v>
      </c>
      <c r="U38" s="250"/>
      <c r="V38" s="250"/>
      <c r="W38" s="250"/>
      <c r="X38" s="250"/>
      <c r="Y38" s="250"/>
      <c r="Z38" s="41">
        <f t="shared" si="0"/>
        <v>290</v>
      </c>
      <c r="AA38" s="41">
        <f t="shared" si="2"/>
        <v>197</v>
      </c>
      <c r="AB38" s="41">
        <f t="shared" si="1"/>
        <v>63</v>
      </c>
    </row>
    <row r="39" spans="1:28" ht="17.399999999999999">
      <c r="A39" s="442" t="s">
        <v>531</v>
      </c>
      <c r="B39" s="475" t="s">
        <v>97</v>
      </c>
      <c r="C39" s="242"/>
      <c r="D39" s="482">
        <v>51</v>
      </c>
      <c r="E39" s="250"/>
      <c r="F39" s="250"/>
      <c r="G39" s="482">
        <v>16</v>
      </c>
      <c r="H39" s="250"/>
      <c r="I39" s="242"/>
      <c r="J39" s="250"/>
      <c r="K39" s="482">
        <v>30</v>
      </c>
      <c r="L39" s="482">
        <v>59</v>
      </c>
      <c r="M39" s="482">
        <v>51</v>
      </c>
      <c r="N39" s="482">
        <v>31</v>
      </c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41">
        <f t="shared" si="0"/>
        <v>238</v>
      </c>
      <c r="AA39" s="41">
        <f t="shared" si="2"/>
        <v>179</v>
      </c>
      <c r="AB39" s="41">
        <f t="shared" si="1"/>
        <v>59</v>
      </c>
    </row>
    <row r="40" spans="1:28" ht="17.399999999999999">
      <c r="A40" s="441" t="s">
        <v>638</v>
      </c>
      <c r="B40" s="479" t="s">
        <v>103</v>
      </c>
      <c r="C40" s="482">
        <v>40</v>
      </c>
      <c r="D40" s="482">
        <v>80</v>
      </c>
      <c r="E40" s="482">
        <v>59</v>
      </c>
      <c r="F40" s="250"/>
      <c r="G40" s="482">
        <v>80</v>
      </c>
      <c r="H40" s="482">
        <v>62</v>
      </c>
      <c r="I40" s="250"/>
      <c r="J40" s="482">
        <v>80</v>
      </c>
      <c r="K40" s="482">
        <v>50</v>
      </c>
      <c r="L40" s="250"/>
      <c r="M40" s="250"/>
      <c r="N40" s="250"/>
      <c r="O40" s="250"/>
      <c r="P40" s="482">
        <v>62</v>
      </c>
      <c r="Q40" s="482">
        <v>9</v>
      </c>
      <c r="R40" s="482">
        <v>71</v>
      </c>
      <c r="S40" s="482">
        <v>59</v>
      </c>
      <c r="T40" s="482">
        <v>19</v>
      </c>
      <c r="U40" s="250"/>
      <c r="V40" s="250"/>
      <c r="W40" s="482">
        <v>26</v>
      </c>
      <c r="X40" s="482">
        <v>80</v>
      </c>
      <c r="Y40" s="482">
        <v>80</v>
      </c>
      <c r="Z40" s="41">
        <f t="shared" si="0"/>
        <v>857</v>
      </c>
      <c r="AA40" s="41">
        <f t="shared" si="2"/>
        <v>718</v>
      </c>
      <c r="AB40" s="41">
        <f t="shared" si="1"/>
        <v>99</v>
      </c>
    </row>
    <row r="41" spans="1:28" ht="17.399999999999999">
      <c r="A41" s="441" t="s">
        <v>1374</v>
      </c>
      <c r="B41" s="476" t="s">
        <v>103</v>
      </c>
      <c r="C41" s="250"/>
      <c r="D41" s="250"/>
      <c r="E41" s="250"/>
      <c r="F41" s="482">
        <v>32</v>
      </c>
      <c r="G41" s="323"/>
      <c r="H41" s="250"/>
      <c r="I41" s="250"/>
      <c r="J41" s="415"/>
      <c r="K41" s="250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1">
        <f t="shared" si="0"/>
        <v>32</v>
      </c>
      <c r="AA41" s="41">
        <f t="shared" si="2"/>
        <v>32</v>
      </c>
      <c r="AB41" s="41">
        <f t="shared" si="1"/>
        <v>0</v>
      </c>
    </row>
    <row r="42" spans="1:28" ht="17.399999999999999">
      <c r="A42" s="332" t="s">
        <v>1412</v>
      </c>
      <c r="B42" s="476" t="s">
        <v>103</v>
      </c>
      <c r="C42" s="482">
        <v>40</v>
      </c>
      <c r="D42" s="482">
        <v>10</v>
      </c>
      <c r="E42" s="482">
        <v>62</v>
      </c>
      <c r="F42" s="486">
        <v>48</v>
      </c>
      <c r="G42" s="250"/>
      <c r="H42" s="482">
        <v>18</v>
      </c>
      <c r="I42" s="482">
        <v>56</v>
      </c>
      <c r="J42" s="250"/>
      <c r="K42" s="250"/>
      <c r="L42" s="482">
        <v>21</v>
      </c>
      <c r="M42" s="482">
        <v>29</v>
      </c>
      <c r="N42" s="482">
        <v>75</v>
      </c>
      <c r="O42" s="482">
        <v>76</v>
      </c>
      <c r="P42" s="482">
        <v>18</v>
      </c>
      <c r="Q42" s="482">
        <v>71</v>
      </c>
      <c r="R42" s="482">
        <v>9</v>
      </c>
      <c r="S42" s="482">
        <v>21</v>
      </c>
      <c r="T42" s="482">
        <v>61</v>
      </c>
      <c r="U42" s="482">
        <v>64</v>
      </c>
      <c r="V42" s="482">
        <v>31</v>
      </c>
      <c r="W42" s="242"/>
      <c r="X42" s="242"/>
      <c r="Y42" s="242"/>
      <c r="Z42" s="41">
        <f t="shared" si="0"/>
        <v>710</v>
      </c>
      <c r="AA42" s="41">
        <f t="shared" si="2"/>
        <v>532</v>
      </c>
      <c r="AB42" s="41">
        <f t="shared" si="1"/>
        <v>138</v>
      </c>
    </row>
    <row r="43" spans="1:28" ht="17.399999999999999">
      <c r="A43" s="332" t="s">
        <v>478</v>
      </c>
      <c r="B43" s="474" t="s">
        <v>98</v>
      </c>
      <c r="C43" s="482">
        <v>80</v>
      </c>
      <c r="D43" s="482">
        <v>80</v>
      </c>
      <c r="E43" s="482">
        <v>18</v>
      </c>
      <c r="F43" s="250"/>
      <c r="G43" s="482">
        <v>64</v>
      </c>
      <c r="H43" s="482">
        <v>80</v>
      </c>
      <c r="I43" s="482">
        <v>80</v>
      </c>
      <c r="J43" s="250"/>
      <c r="K43" s="482">
        <v>80</v>
      </c>
      <c r="L43" s="250"/>
      <c r="M43" s="482">
        <v>13</v>
      </c>
      <c r="N43" s="482">
        <v>5</v>
      </c>
      <c r="O43" s="250"/>
      <c r="P43" s="482">
        <v>30</v>
      </c>
      <c r="Q43" s="482">
        <v>9</v>
      </c>
      <c r="R43" s="482">
        <v>56</v>
      </c>
      <c r="S43" s="250"/>
      <c r="T43" s="250"/>
      <c r="U43" s="250"/>
      <c r="V43" s="250"/>
      <c r="W43" s="250"/>
      <c r="X43" s="250"/>
      <c r="Y43" s="242"/>
      <c r="Z43" s="41">
        <f t="shared" si="0"/>
        <v>595</v>
      </c>
      <c r="AA43" s="41">
        <f t="shared" si="2"/>
        <v>435</v>
      </c>
      <c r="AB43" s="41">
        <f t="shared" si="1"/>
        <v>80</v>
      </c>
    </row>
    <row r="44" spans="1:28" ht="17.399999999999999">
      <c r="A44" s="332" t="s">
        <v>626</v>
      </c>
      <c r="B44" s="474" t="s">
        <v>98</v>
      </c>
      <c r="C44" s="482">
        <v>80</v>
      </c>
      <c r="D44" s="482">
        <v>80</v>
      </c>
      <c r="E44" s="482">
        <v>65</v>
      </c>
      <c r="F44" s="482">
        <v>8</v>
      </c>
      <c r="G44" s="482">
        <v>80</v>
      </c>
      <c r="H44" s="250"/>
      <c r="I44" s="250"/>
      <c r="J44" s="482">
        <v>51</v>
      </c>
      <c r="K44" s="482">
        <v>80</v>
      </c>
      <c r="L44" s="250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41">
        <f t="shared" si="0"/>
        <v>444</v>
      </c>
      <c r="AA44" s="41">
        <f t="shared" si="2"/>
        <v>313</v>
      </c>
      <c r="AB44" s="41">
        <f t="shared" si="1"/>
        <v>51</v>
      </c>
    </row>
    <row r="45" spans="1:28" ht="17.399999999999999">
      <c r="A45" s="332" t="s">
        <v>644</v>
      </c>
      <c r="B45" s="474" t="s">
        <v>643</v>
      </c>
      <c r="C45" s="242"/>
      <c r="D45" s="242"/>
      <c r="E45" s="242"/>
      <c r="F45" s="242"/>
      <c r="G45" s="242"/>
      <c r="H45" s="242"/>
      <c r="I45" s="242"/>
      <c r="J45" s="242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1">
        <f t="shared" si="0"/>
        <v>0</v>
      </c>
      <c r="AA45" s="41">
        <f t="shared" si="2"/>
        <v>0</v>
      </c>
      <c r="AB45" s="41">
        <f t="shared" si="1"/>
        <v>0</v>
      </c>
    </row>
    <row r="46" spans="1:28" ht="17.399999999999999">
      <c r="A46" s="332" t="s">
        <v>1570</v>
      </c>
      <c r="B46" s="474" t="s">
        <v>98</v>
      </c>
      <c r="C46" s="333"/>
      <c r="D46" s="333"/>
      <c r="E46" s="250"/>
      <c r="F46" s="482">
        <v>80</v>
      </c>
      <c r="G46" s="482">
        <v>16</v>
      </c>
      <c r="H46" s="482">
        <v>80</v>
      </c>
      <c r="I46" s="250"/>
      <c r="J46" s="482">
        <v>80</v>
      </c>
      <c r="K46" s="250"/>
      <c r="L46" s="482">
        <v>80</v>
      </c>
      <c r="M46" s="482">
        <v>80</v>
      </c>
      <c r="N46" s="482">
        <v>80</v>
      </c>
      <c r="O46" s="482">
        <v>80</v>
      </c>
      <c r="P46" s="482">
        <v>59</v>
      </c>
      <c r="Q46" s="482">
        <v>80</v>
      </c>
      <c r="R46" s="250"/>
      <c r="S46" s="482">
        <v>80</v>
      </c>
      <c r="T46" s="482">
        <v>80</v>
      </c>
      <c r="U46" s="482">
        <v>80</v>
      </c>
      <c r="V46" s="482">
        <v>80</v>
      </c>
      <c r="W46" s="482">
        <v>80</v>
      </c>
      <c r="X46" s="482">
        <v>68</v>
      </c>
      <c r="Y46" s="242"/>
      <c r="Z46" s="41">
        <f t="shared" si="0"/>
        <v>1183</v>
      </c>
      <c r="AA46" s="41">
        <f t="shared" si="2"/>
        <v>943</v>
      </c>
      <c r="AB46" s="41">
        <f t="shared" si="1"/>
        <v>240</v>
      </c>
    </row>
    <row r="47" spans="1:28" ht="17.399999999999999">
      <c r="A47" s="332" t="s">
        <v>1280</v>
      </c>
      <c r="B47" s="474" t="s">
        <v>98</v>
      </c>
      <c r="C47" s="242"/>
      <c r="D47" s="242"/>
      <c r="E47" s="242"/>
      <c r="F47" s="482">
        <v>80</v>
      </c>
      <c r="G47" s="250"/>
      <c r="H47" s="482">
        <v>80</v>
      </c>
      <c r="I47" s="250"/>
      <c r="J47" s="250"/>
      <c r="K47" s="250"/>
      <c r="L47" s="482">
        <v>80</v>
      </c>
      <c r="M47" s="482">
        <v>80</v>
      </c>
      <c r="N47" s="482">
        <v>26</v>
      </c>
      <c r="O47" s="482">
        <v>80</v>
      </c>
      <c r="P47" s="250"/>
      <c r="Q47" s="250"/>
      <c r="R47" s="482">
        <v>80</v>
      </c>
      <c r="S47" s="482">
        <v>80</v>
      </c>
      <c r="T47" s="482">
        <v>80</v>
      </c>
      <c r="U47" s="482">
        <v>80</v>
      </c>
      <c r="V47" s="482">
        <v>63</v>
      </c>
      <c r="W47" s="250"/>
      <c r="X47" s="482">
        <v>80</v>
      </c>
      <c r="Y47" s="482">
        <v>80</v>
      </c>
      <c r="Z47" s="41">
        <f t="shared" si="0"/>
        <v>969</v>
      </c>
      <c r="AA47" s="41">
        <f t="shared" si="2"/>
        <v>809</v>
      </c>
      <c r="AB47" s="41">
        <f t="shared" si="1"/>
        <v>160</v>
      </c>
    </row>
    <row r="48" spans="1:28" ht="18" customHeight="1">
      <c r="A48" s="332" t="s">
        <v>1527</v>
      </c>
      <c r="B48" s="474" t="s">
        <v>98</v>
      </c>
      <c r="C48" s="333"/>
      <c r="D48" s="333"/>
      <c r="E48" s="333"/>
      <c r="F48" s="333"/>
      <c r="G48" s="333"/>
      <c r="H48" s="333"/>
      <c r="I48" s="482">
        <v>24</v>
      </c>
      <c r="J48" s="482">
        <v>29</v>
      </c>
      <c r="K48" s="482">
        <v>30</v>
      </c>
      <c r="L48" s="482">
        <v>59</v>
      </c>
      <c r="M48" s="482">
        <v>51</v>
      </c>
      <c r="N48" s="482">
        <v>54</v>
      </c>
      <c r="O48" s="482">
        <v>4</v>
      </c>
      <c r="P48" s="482">
        <v>80</v>
      </c>
      <c r="Q48" s="482">
        <v>71</v>
      </c>
      <c r="R48" s="250"/>
      <c r="S48" s="250"/>
      <c r="T48" s="250"/>
      <c r="U48" s="482">
        <v>16</v>
      </c>
      <c r="V48" s="482">
        <v>49</v>
      </c>
      <c r="W48" s="482">
        <v>54</v>
      </c>
      <c r="X48" s="242"/>
      <c r="Y48" s="242"/>
      <c r="Z48" s="41">
        <f t="shared" si="0"/>
        <v>521</v>
      </c>
      <c r="AA48" s="41">
        <f t="shared" si="2"/>
        <v>409</v>
      </c>
      <c r="AB48" s="41">
        <f t="shared" si="1"/>
        <v>112</v>
      </c>
    </row>
    <row r="49" spans="1:28" ht="17.399999999999999">
      <c r="A49" s="446" t="s">
        <v>1623</v>
      </c>
      <c r="B49" s="446" t="s">
        <v>98</v>
      </c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250"/>
      <c r="V49" s="250"/>
      <c r="W49" s="482">
        <v>80</v>
      </c>
      <c r="X49" s="482">
        <v>13</v>
      </c>
      <c r="Y49" s="482">
        <v>64</v>
      </c>
      <c r="Z49" s="41">
        <f t="shared" si="0"/>
        <v>157</v>
      </c>
      <c r="AA49" s="41">
        <f t="shared" si="2"/>
        <v>157</v>
      </c>
      <c r="AB49" s="41">
        <f t="shared" si="1"/>
        <v>0</v>
      </c>
    </row>
    <row r="50" spans="1:28" ht="17.399999999999999">
      <c r="A50" s="332" t="s">
        <v>645</v>
      </c>
      <c r="B50" s="474" t="s">
        <v>106</v>
      </c>
      <c r="C50" s="482">
        <v>60</v>
      </c>
      <c r="D50" s="482">
        <v>56</v>
      </c>
      <c r="E50" s="250"/>
      <c r="F50" s="482">
        <v>80</v>
      </c>
      <c r="G50" s="250"/>
      <c r="H50" s="250"/>
      <c r="I50" s="482">
        <v>80</v>
      </c>
      <c r="J50" s="250"/>
      <c r="K50" s="250"/>
      <c r="L50" s="482">
        <v>76</v>
      </c>
      <c r="M50" s="242"/>
      <c r="N50" s="250"/>
      <c r="O50" s="250"/>
      <c r="P50" s="250"/>
      <c r="Q50" s="250"/>
      <c r="R50" s="250"/>
      <c r="S50" s="250"/>
      <c r="T50" s="426"/>
      <c r="U50" s="426"/>
      <c r="V50" s="426"/>
      <c r="W50" s="426"/>
      <c r="X50" s="426"/>
      <c r="Y50" s="426"/>
      <c r="Z50" s="41">
        <f t="shared" si="0"/>
        <v>352</v>
      </c>
      <c r="AA50" s="41">
        <f t="shared" si="2"/>
        <v>136</v>
      </c>
      <c r="AB50" s="41">
        <f t="shared" si="1"/>
        <v>156</v>
      </c>
    </row>
    <row r="51" spans="1:28" ht="17.399999999999999">
      <c r="A51" s="332" t="s">
        <v>1003</v>
      </c>
      <c r="B51" s="474" t="s">
        <v>106</v>
      </c>
      <c r="C51" s="482">
        <v>60</v>
      </c>
      <c r="D51" s="482">
        <v>70</v>
      </c>
      <c r="E51" s="250"/>
      <c r="F51" s="482">
        <v>80</v>
      </c>
      <c r="G51" s="482">
        <v>80</v>
      </c>
      <c r="H51" s="482">
        <v>80</v>
      </c>
      <c r="I51" s="250"/>
      <c r="J51" s="486">
        <v>58</v>
      </c>
      <c r="K51" s="482">
        <v>80</v>
      </c>
      <c r="L51" s="250"/>
      <c r="M51" s="482">
        <v>67</v>
      </c>
      <c r="N51" s="415"/>
      <c r="O51" s="415"/>
      <c r="P51" s="415"/>
      <c r="Q51" s="415"/>
      <c r="R51" s="242"/>
      <c r="S51" s="242"/>
      <c r="T51" s="242"/>
      <c r="U51" s="242"/>
      <c r="V51" s="242"/>
      <c r="W51" s="242"/>
      <c r="X51" s="242"/>
      <c r="Y51" s="242"/>
      <c r="Z51" s="41">
        <f t="shared" si="0"/>
        <v>575</v>
      </c>
      <c r="AA51" s="41">
        <f t="shared" si="2"/>
        <v>457</v>
      </c>
      <c r="AB51" s="41">
        <f t="shared" si="1"/>
        <v>58</v>
      </c>
    </row>
    <row r="52" spans="1:28" ht="17.399999999999999">
      <c r="A52" s="332" t="s">
        <v>854</v>
      </c>
      <c r="B52" s="474" t="s">
        <v>106</v>
      </c>
      <c r="C52" s="480"/>
      <c r="D52" s="480"/>
      <c r="E52" s="480"/>
      <c r="F52" s="480"/>
      <c r="G52" s="480"/>
      <c r="H52" s="250"/>
      <c r="I52" s="482">
        <v>69</v>
      </c>
      <c r="J52" s="250"/>
      <c r="K52" s="250"/>
      <c r="L52" s="482">
        <v>51</v>
      </c>
      <c r="M52" s="250"/>
      <c r="N52" s="250"/>
      <c r="O52" s="482">
        <v>65</v>
      </c>
      <c r="P52" s="250"/>
      <c r="Q52" s="250"/>
      <c r="R52" s="482">
        <v>80</v>
      </c>
      <c r="S52" s="250"/>
      <c r="T52" s="250"/>
      <c r="U52" s="250"/>
      <c r="V52" s="250"/>
      <c r="W52" s="250"/>
      <c r="X52" s="250"/>
      <c r="Y52" s="250"/>
      <c r="Z52" s="41">
        <f t="shared" si="0"/>
        <v>265</v>
      </c>
      <c r="AA52" s="41">
        <f t="shared" si="2"/>
        <v>145</v>
      </c>
      <c r="AB52" s="41">
        <f t="shared" si="1"/>
        <v>120</v>
      </c>
    </row>
    <row r="53" spans="1:28" ht="17.399999999999999">
      <c r="A53" s="332" t="s">
        <v>646</v>
      </c>
      <c r="B53" s="474" t="s">
        <v>106</v>
      </c>
      <c r="C53" s="482">
        <v>40</v>
      </c>
      <c r="D53" s="250"/>
      <c r="E53" s="482">
        <v>68</v>
      </c>
      <c r="F53" s="250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41">
        <f t="shared" si="0"/>
        <v>108</v>
      </c>
      <c r="AA53" s="41">
        <f t="shared" si="2"/>
        <v>68</v>
      </c>
      <c r="AB53" s="41">
        <f t="shared" si="1"/>
        <v>0</v>
      </c>
    </row>
    <row r="54" spans="1:28" ht="17.399999999999999">
      <c r="A54" s="446" t="s">
        <v>1607</v>
      </c>
      <c r="B54" s="446" t="s">
        <v>106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482">
        <v>80</v>
      </c>
      <c r="R54" s="482">
        <v>80</v>
      </c>
      <c r="S54" s="250"/>
      <c r="T54" s="482">
        <v>80</v>
      </c>
      <c r="U54" s="482">
        <v>80</v>
      </c>
      <c r="V54" s="482">
        <v>80</v>
      </c>
      <c r="W54" s="482">
        <v>64</v>
      </c>
      <c r="X54" s="482">
        <v>80</v>
      </c>
      <c r="Y54" s="250"/>
      <c r="Z54" s="41">
        <f t="shared" si="0"/>
        <v>544</v>
      </c>
      <c r="AA54" s="41">
        <f t="shared" si="2"/>
        <v>464</v>
      </c>
      <c r="AB54" s="41">
        <f t="shared" si="1"/>
        <v>80</v>
      </c>
    </row>
    <row r="55" spans="1:28" ht="17.399999999999999">
      <c r="A55" s="332" t="s">
        <v>1526</v>
      </c>
      <c r="B55" s="474" t="s">
        <v>106</v>
      </c>
      <c r="C55" s="333"/>
      <c r="D55" s="250"/>
      <c r="E55" s="482">
        <v>80</v>
      </c>
      <c r="F55" s="250"/>
      <c r="G55" s="482">
        <v>80</v>
      </c>
      <c r="H55" s="250"/>
      <c r="I55" s="250"/>
      <c r="J55" s="482">
        <v>80</v>
      </c>
      <c r="K55" s="486">
        <v>70</v>
      </c>
      <c r="L55" s="250"/>
      <c r="M55" s="250"/>
      <c r="N55" s="482">
        <v>80</v>
      </c>
      <c r="O55" s="482">
        <v>80</v>
      </c>
      <c r="P55" s="490">
        <v>75</v>
      </c>
      <c r="Q55" s="493"/>
      <c r="R55" s="493"/>
      <c r="S55" s="482">
        <v>80</v>
      </c>
      <c r="T55" s="482">
        <v>54</v>
      </c>
      <c r="U55" s="250"/>
      <c r="V55" s="250"/>
      <c r="W55" s="250"/>
      <c r="X55" s="250"/>
      <c r="Y55" s="482">
        <v>80</v>
      </c>
      <c r="Z55" s="41">
        <f t="shared" si="0"/>
        <v>759</v>
      </c>
      <c r="AA55" s="41">
        <f t="shared" si="2"/>
        <v>625</v>
      </c>
      <c r="AB55" s="41">
        <f t="shared" si="1"/>
        <v>134</v>
      </c>
    </row>
    <row r="56" spans="1:28" ht="17.399999999999999">
      <c r="A56" s="332" t="s">
        <v>1268</v>
      </c>
      <c r="B56" s="474" t="s">
        <v>313</v>
      </c>
      <c r="C56" s="250"/>
      <c r="D56" s="250"/>
      <c r="E56" s="250"/>
      <c r="F56" s="250"/>
      <c r="G56" s="250"/>
      <c r="H56" s="482">
        <v>22</v>
      </c>
      <c r="I56" s="250"/>
      <c r="J56" s="415"/>
      <c r="K56" s="250"/>
      <c r="L56" s="250"/>
      <c r="M56" s="242"/>
      <c r="N56" s="242"/>
      <c r="O56" s="250"/>
      <c r="P56" s="250"/>
      <c r="Q56" s="482">
        <v>80</v>
      </c>
      <c r="R56" s="482">
        <v>80</v>
      </c>
      <c r="S56" s="482">
        <v>20</v>
      </c>
      <c r="T56" s="250"/>
      <c r="U56" s="250"/>
      <c r="V56" s="482">
        <v>17</v>
      </c>
      <c r="W56" s="482">
        <v>80</v>
      </c>
      <c r="X56" s="482">
        <v>25</v>
      </c>
      <c r="Y56" s="242"/>
      <c r="Z56" s="41">
        <f t="shared" si="0"/>
        <v>324</v>
      </c>
      <c r="AA56" s="41">
        <f t="shared" si="2"/>
        <v>324</v>
      </c>
      <c r="AB56" s="41">
        <f t="shared" si="1"/>
        <v>0</v>
      </c>
    </row>
    <row r="57" spans="1:28" ht="17.399999999999999">
      <c r="A57" s="332" t="s">
        <v>1314</v>
      </c>
      <c r="B57" s="474" t="s">
        <v>313</v>
      </c>
      <c r="C57" s="482">
        <v>40</v>
      </c>
      <c r="D57" s="482">
        <v>80</v>
      </c>
      <c r="E57" s="482">
        <v>80</v>
      </c>
      <c r="F57" s="250"/>
      <c r="G57" s="482">
        <v>80</v>
      </c>
      <c r="H57" s="482">
        <v>58</v>
      </c>
      <c r="I57" s="482">
        <v>11</v>
      </c>
      <c r="J57" s="482">
        <v>8</v>
      </c>
      <c r="K57" s="323"/>
      <c r="L57" s="482">
        <v>80</v>
      </c>
      <c r="M57" s="482">
        <v>80</v>
      </c>
      <c r="N57" s="482">
        <v>80</v>
      </c>
      <c r="O57" s="482">
        <v>80</v>
      </c>
      <c r="P57" s="482">
        <v>80</v>
      </c>
      <c r="Q57" s="250"/>
      <c r="R57" s="482">
        <v>24</v>
      </c>
      <c r="S57" s="482">
        <v>60</v>
      </c>
      <c r="T57" s="482">
        <v>26</v>
      </c>
      <c r="U57" s="482">
        <v>64</v>
      </c>
      <c r="V57" s="482">
        <v>80</v>
      </c>
      <c r="W57" s="486">
        <v>70</v>
      </c>
      <c r="X57" s="482">
        <v>55</v>
      </c>
      <c r="Y57" s="482">
        <v>16</v>
      </c>
      <c r="Z57" s="41">
        <f t="shared" si="0"/>
        <v>1152</v>
      </c>
      <c r="AA57" s="41">
        <f t="shared" si="2"/>
        <v>987</v>
      </c>
      <c r="AB57" s="41">
        <f t="shared" si="1"/>
        <v>125</v>
      </c>
    </row>
    <row r="58" spans="1:28" ht="17.399999999999999">
      <c r="A58" s="332" t="s">
        <v>1619</v>
      </c>
      <c r="B58" s="474" t="s">
        <v>313</v>
      </c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482">
        <v>16</v>
      </c>
      <c r="V58" s="250"/>
      <c r="W58" s="482">
        <v>16</v>
      </c>
      <c r="X58" s="250"/>
      <c r="Y58" s="482">
        <v>80</v>
      </c>
      <c r="Z58" s="41">
        <f t="shared" si="0"/>
        <v>112</v>
      </c>
      <c r="AA58" s="41">
        <f t="shared" si="2"/>
        <v>112</v>
      </c>
      <c r="AB58" s="41">
        <f t="shared" si="1"/>
        <v>0</v>
      </c>
    </row>
    <row r="59" spans="1:28" ht="17.399999999999999">
      <c r="A59" s="442" t="s">
        <v>1284</v>
      </c>
      <c r="B59" s="475" t="s">
        <v>313</v>
      </c>
      <c r="C59" s="481">
        <v>35</v>
      </c>
      <c r="D59" s="482">
        <v>24</v>
      </c>
      <c r="E59" s="482">
        <v>36</v>
      </c>
      <c r="F59" s="482">
        <v>80</v>
      </c>
      <c r="G59" s="250"/>
      <c r="H59" s="250"/>
      <c r="I59" s="482">
        <v>80</v>
      </c>
      <c r="J59" s="482">
        <v>80</v>
      </c>
      <c r="K59" s="482">
        <v>80</v>
      </c>
      <c r="L59" s="482">
        <v>33</v>
      </c>
      <c r="M59" s="482">
        <v>80</v>
      </c>
      <c r="N59" s="482">
        <v>80</v>
      </c>
      <c r="O59" s="486">
        <v>70</v>
      </c>
      <c r="P59" s="482">
        <v>71</v>
      </c>
      <c r="Q59" s="482">
        <v>80</v>
      </c>
      <c r="R59" s="250"/>
      <c r="S59" s="482">
        <v>80</v>
      </c>
      <c r="T59" s="482">
        <v>80</v>
      </c>
      <c r="U59" s="482">
        <v>80</v>
      </c>
      <c r="V59" s="482">
        <v>80</v>
      </c>
      <c r="W59" s="250"/>
      <c r="X59" s="482">
        <v>67</v>
      </c>
      <c r="Y59" s="482">
        <v>80</v>
      </c>
      <c r="Z59" s="41">
        <f t="shared" si="0"/>
        <v>1296</v>
      </c>
      <c r="AA59" s="41">
        <f t="shared" si="2"/>
        <v>988</v>
      </c>
      <c r="AB59" s="41">
        <f t="shared" si="1"/>
        <v>273</v>
      </c>
    </row>
    <row r="60" spans="1:28" ht="17.399999999999999">
      <c r="A60" s="315"/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16" t="s">
        <v>124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319" t="s">
        <v>1347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81"/>
      <c r="AA62" s="281"/>
      <c r="AB62" s="281"/>
    </row>
    <row r="63" spans="1:28" ht="17.399999999999999">
      <c r="A63" s="425" t="s">
        <v>1348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81"/>
      <c r="AA63" s="281"/>
      <c r="AB63" s="281"/>
    </row>
    <row r="64" spans="1:28" ht="17.399999999999999">
      <c r="A64" s="320" t="s">
        <v>130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81"/>
      <c r="AA64" s="281"/>
      <c r="AB64" s="281"/>
    </row>
    <row r="65" spans="1:28" ht="17.399999999999999">
      <c r="A65" s="212" t="s">
        <v>122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2" t="s">
        <v>123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323" t="s">
        <v>125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196" t="s">
        <v>126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24" t="s">
        <v>131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 ht="17.399999999999999">
      <c r="A70" s="240" t="s">
        <v>271</v>
      </c>
      <c r="B70" s="315"/>
      <c r="C70" s="315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321"/>
      <c r="AA70" s="321"/>
      <c r="AB70" s="321"/>
    </row>
    <row r="71" spans="1:28" ht="17.399999999999999">
      <c r="A71" s="411" t="s">
        <v>1278</v>
      </c>
      <c r="B71" s="315"/>
      <c r="C71" s="315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321"/>
      <c r="AA71" s="321"/>
      <c r="AB71" s="321"/>
    </row>
    <row r="72" spans="1:28" ht="17.399999999999999">
      <c r="A72" s="333" t="s">
        <v>1403</v>
      </c>
      <c r="B72" s="315"/>
      <c r="C72" s="315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321"/>
      <c r="AA72" s="321"/>
      <c r="AB72" s="321"/>
    </row>
    <row r="73" spans="1:28">
      <c r="A73" s="426" t="s">
        <v>1351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6"/>
  <sheetViews>
    <sheetView topLeftCell="A2" workbookViewId="0">
      <selection activeCell="I20" sqref="I20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1638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10</v>
      </c>
      <c r="E3" s="41">
        <v>1</v>
      </c>
      <c r="F3" s="41">
        <f>SUM(D3+E3)</f>
        <v>11</v>
      </c>
      <c r="G3" s="41">
        <v>1</v>
      </c>
      <c r="H3" s="41"/>
      <c r="I3" s="41"/>
      <c r="J3" s="41"/>
      <c r="K3" s="41">
        <v>5</v>
      </c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7</v>
      </c>
      <c r="E4" s="41">
        <v>1</v>
      </c>
      <c r="F4" s="41">
        <f>SUM(D4+E4)</f>
        <v>8</v>
      </c>
      <c r="G4" s="41"/>
      <c r="H4" s="41"/>
      <c r="I4" s="41"/>
      <c r="J4" s="41"/>
      <c r="K4" s="41"/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9</v>
      </c>
      <c r="E5" s="41">
        <v>2</v>
      </c>
      <c r="F5" s="41">
        <f t="shared" ref="F5:F56" si="0">SUM(D5+E5)</f>
        <v>11</v>
      </c>
      <c r="G5" s="41">
        <v>3</v>
      </c>
      <c r="H5" s="41"/>
      <c r="I5" s="41"/>
      <c r="J5" s="41"/>
      <c r="K5" s="41">
        <v>15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>
        <v>8</v>
      </c>
      <c r="E6" s="41">
        <v>1</v>
      </c>
      <c r="F6" s="41">
        <f t="shared" si="0"/>
        <v>9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1092</v>
      </c>
      <c r="C7" s="375" t="s">
        <v>1093</v>
      </c>
      <c r="D7" s="41">
        <v>8</v>
      </c>
      <c r="E7" s="41">
        <v>1</v>
      </c>
      <c r="F7" s="41">
        <f t="shared" si="0"/>
        <v>9</v>
      </c>
      <c r="G7" s="41">
        <v>2</v>
      </c>
      <c r="H7" s="41"/>
      <c r="I7" s="41"/>
      <c r="J7" s="41"/>
      <c r="K7" s="41">
        <v>10</v>
      </c>
      <c r="L7" s="41"/>
      <c r="M7" s="41"/>
    </row>
    <row r="8" spans="1:13" ht="17.399999999999999">
      <c r="A8" s="494">
        <v>6</v>
      </c>
      <c r="B8" s="375" t="s">
        <v>1298</v>
      </c>
      <c r="C8" s="375" t="s">
        <v>1299</v>
      </c>
      <c r="D8" s="41">
        <v>9</v>
      </c>
      <c r="E8" s="41">
        <v>2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1639</v>
      </c>
      <c r="C9" s="375" t="s">
        <v>1640</v>
      </c>
      <c r="D9" s="41">
        <v>3</v>
      </c>
      <c r="E9" s="41"/>
      <c r="F9" s="41">
        <f t="shared" si="0"/>
        <v>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1143</v>
      </c>
      <c r="C10" s="375" t="s">
        <v>1144</v>
      </c>
      <c r="D10" s="41">
        <v>2</v>
      </c>
      <c r="E10" s="41">
        <v>1</v>
      </c>
      <c r="F10" s="41">
        <f t="shared" si="0"/>
        <v>3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375" t="s">
        <v>1583</v>
      </c>
      <c r="C11" s="375" t="s">
        <v>1584</v>
      </c>
      <c r="D11" s="41">
        <v>14</v>
      </c>
      <c r="E11" s="41">
        <v>1</v>
      </c>
      <c r="F11" s="41">
        <f t="shared" si="0"/>
        <v>15</v>
      </c>
      <c r="G11" s="41">
        <v>3</v>
      </c>
      <c r="H11" s="41"/>
      <c r="I11" s="41"/>
      <c r="J11" s="41"/>
      <c r="K11" s="41">
        <v>15</v>
      </c>
      <c r="L11" s="41">
        <v>1</v>
      </c>
      <c r="M11" s="41"/>
    </row>
    <row r="12" spans="1:13" ht="17.399999999999999">
      <c r="A12" s="494">
        <v>10</v>
      </c>
      <c r="B12" s="375" t="s">
        <v>1529</v>
      </c>
      <c r="C12" s="375" t="s">
        <v>1528</v>
      </c>
      <c r="D12" s="41">
        <v>10</v>
      </c>
      <c r="E12" s="41">
        <v>4</v>
      </c>
      <c r="F12" s="41">
        <f t="shared" si="0"/>
        <v>14</v>
      </c>
      <c r="G12" s="41">
        <v>3</v>
      </c>
      <c r="H12" s="41"/>
      <c r="I12" s="41"/>
      <c r="J12" s="41"/>
      <c r="K12" s="41">
        <v>15</v>
      </c>
      <c r="L12" s="41"/>
      <c r="M12" s="41"/>
    </row>
    <row r="13" spans="1:13" ht="17.399999999999999">
      <c r="A13" s="494">
        <v>11</v>
      </c>
      <c r="B13" s="375" t="s">
        <v>1641</v>
      </c>
      <c r="C13" s="375" t="s">
        <v>1642</v>
      </c>
      <c r="D13" s="41">
        <v>9</v>
      </c>
      <c r="E13" s="41">
        <v>1</v>
      </c>
      <c r="F13" s="41">
        <f t="shared" si="0"/>
        <v>10</v>
      </c>
      <c r="G13" s="41">
        <v>3</v>
      </c>
      <c r="H13" s="41"/>
      <c r="I13" s="41"/>
      <c r="J13" s="41"/>
      <c r="K13" s="41">
        <v>15</v>
      </c>
      <c r="L13" s="41"/>
      <c r="M13" s="41"/>
    </row>
    <row r="14" spans="1:13" ht="17.399999999999999">
      <c r="A14" s="494">
        <v>12</v>
      </c>
      <c r="B14" s="375" t="s">
        <v>1643</v>
      </c>
      <c r="C14" s="375" t="s">
        <v>1644</v>
      </c>
      <c r="D14" s="41">
        <v>13</v>
      </c>
      <c r="E14" s="41">
        <v>4</v>
      </c>
      <c r="F14" s="41">
        <f t="shared" si="0"/>
        <v>17</v>
      </c>
      <c r="G14" s="41">
        <v>1</v>
      </c>
      <c r="H14" s="41">
        <v>11</v>
      </c>
      <c r="I14" s="41">
        <v>24</v>
      </c>
      <c r="J14" s="41"/>
      <c r="K14" s="41">
        <v>86</v>
      </c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7</v>
      </c>
      <c r="E15" s="41"/>
      <c r="F15" s="41">
        <f t="shared" si="0"/>
        <v>7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375" t="s">
        <v>1579</v>
      </c>
      <c r="C16" s="375" t="s">
        <v>1580</v>
      </c>
      <c r="D16" s="41">
        <v>10</v>
      </c>
      <c r="E16" s="41">
        <v>3</v>
      </c>
      <c r="F16" s="41">
        <f t="shared" si="0"/>
        <v>13</v>
      </c>
      <c r="G16" s="41">
        <v>4</v>
      </c>
      <c r="H16" s="41"/>
      <c r="I16" s="41"/>
      <c r="J16" s="41"/>
      <c r="K16" s="41">
        <v>20</v>
      </c>
      <c r="L16" s="41"/>
      <c r="M16" s="41"/>
    </row>
    <row r="17" spans="1:13" ht="17.399999999999999">
      <c r="A17" s="494">
        <v>15</v>
      </c>
      <c r="B17" s="375" t="s">
        <v>1647</v>
      </c>
      <c r="C17" s="375" t="s">
        <v>1199</v>
      </c>
      <c r="D17" s="41">
        <v>7</v>
      </c>
      <c r="E17" s="41">
        <v>2</v>
      </c>
      <c r="F17" s="41">
        <f t="shared" si="0"/>
        <v>9</v>
      </c>
      <c r="G17" s="41">
        <v>1</v>
      </c>
      <c r="H17" s="41"/>
      <c r="I17" s="41"/>
      <c r="J17" s="41"/>
      <c r="K17" s="41">
        <v>5</v>
      </c>
      <c r="L17" s="41"/>
      <c r="M17" s="41"/>
    </row>
    <row r="18" spans="1:13" ht="17.399999999999999">
      <c r="A18" s="494">
        <v>16</v>
      </c>
      <c r="B18" s="375" t="s">
        <v>1417</v>
      </c>
      <c r="C18" s="375" t="s">
        <v>1235</v>
      </c>
      <c r="D18" s="41">
        <v>9</v>
      </c>
      <c r="E18" s="41">
        <v>2</v>
      </c>
      <c r="F18" s="41">
        <f t="shared" si="0"/>
        <v>11</v>
      </c>
      <c r="G18" s="41">
        <v>1</v>
      </c>
      <c r="H18" s="41"/>
      <c r="I18" s="41"/>
      <c r="J18" s="41"/>
      <c r="K18" s="41">
        <v>5</v>
      </c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1</v>
      </c>
      <c r="E19" s="41">
        <v>1</v>
      </c>
      <c r="F19" s="41">
        <f t="shared" si="0"/>
        <v>2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1650</v>
      </c>
      <c r="C20" s="375" t="s">
        <v>1078</v>
      </c>
      <c r="D20" s="41">
        <v>4</v>
      </c>
      <c r="E20" s="41">
        <v>1</v>
      </c>
      <c r="F20" s="41">
        <f t="shared" si="0"/>
        <v>5</v>
      </c>
      <c r="G20" s="41"/>
      <c r="H20" s="41"/>
      <c r="I20" s="41"/>
      <c r="J20" s="41"/>
      <c r="K20" s="41"/>
      <c r="L20" s="41"/>
      <c r="M20" s="41"/>
    </row>
    <row r="21" spans="1:13" ht="17.399999999999999">
      <c r="A21" s="494">
        <v>19</v>
      </c>
      <c r="B21" s="375" t="s">
        <v>1651</v>
      </c>
      <c r="C21" s="375" t="s">
        <v>1441</v>
      </c>
      <c r="D21" s="41">
        <v>10</v>
      </c>
      <c r="E21" s="41">
        <v>2</v>
      </c>
      <c r="F21" s="41">
        <f t="shared" si="0"/>
        <v>12</v>
      </c>
      <c r="G21" s="41">
        <v>11</v>
      </c>
      <c r="H21" s="41"/>
      <c r="I21" s="41"/>
      <c r="J21" s="41"/>
      <c r="K21" s="41">
        <v>55</v>
      </c>
      <c r="L21" s="41">
        <v>2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10</v>
      </c>
      <c r="E22" s="41">
        <v>2</v>
      </c>
      <c r="F22" s="41">
        <f t="shared" si="0"/>
        <v>12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7</v>
      </c>
      <c r="E23" s="41">
        <v>3</v>
      </c>
      <c r="F23" s="41">
        <f t="shared" si="0"/>
        <v>10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1654</v>
      </c>
      <c r="C24" s="375" t="s">
        <v>1655</v>
      </c>
      <c r="D24" s="41">
        <v>10</v>
      </c>
      <c r="E24" s="41">
        <v>1</v>
      </c>
      <c r="F24" s="41">
        <f t="shared" si="0"/>
        <v>11</v>
      </c>
      <c r="G24" s="41">
        <v>2</v>
      </c>
      <c r="H24" s="41"/>
      <c r="I24" s="41"/>
      <c r="J24" s="41"/>
      <c r="K24" s="41">
        <v>10</v>
      </c>
      <c r="L24" s="41"/>
      <c r="M24" s="41"/>
    </row>
    <row r="25" spans="1:13" ht="17.399999999999999">
      <c r="A25" s="494">
        <v>23</v>
      </c>
      <c r="B25" s="375" t="s">
        <v>1054</v>
      </c>
      <c r="C25" s="375" t="s">
        <v>1055</v>
      </c>
      <c r="D25" s="41">
        <v>13</v>
      </c>
      <c r="E25" s="41">
        <v>2</v>
      </c>
      <c r="F25" s="41">
        <f t="shared" si="0"/>
        <v>15</v>
      </c>
      <c r="G25" s="41">
        <v>1</v>
      </c>
      <c r="H25" s="41"/>
      <c r="I25" s="41"/>
      <c r="J25" s="41"/>
      <c r="K25" s="41">
        <v>5</v>
      </c>
      <c r="L25" s="41"/>
      <c r="M25" s="41"/>
    </row>
    <row r="26" spans="1:13" ht="17.399999999999999">
      <c r="A26" s="494">
        <v>24</v>
      </c>
      <c r="B26" s="375" t="s">
        <v>1745</v>
      </c>
      <c r="C26" s="375" t="s">
        <v>1746</v>
      </c>
      <c r="D26" s="41">
        <v>7</v>
      </c>
      <c r="E26" s="41">
        <v>4</v>
      </c>
      <c r="F26" s="41">
        <f t="shared" si="0"/>
        <v>11</v>
      </c>
      <c r="G26" s="41">
        <v>1</v>
      </c>
      <c r="H26" s="41"/>
      <c r="I26" s="41"/>
      <c r="J26" s="41"/>
      <c r="K26" s="41">
        <v>5</v>
      </c>
      <c r="L26" s="41"/>
      <c r="M26" s="41"/>
    </row>
    <row r="27" spans="1:13" ht="17.399999999999999">
      <c r="A27" s="494">
        <v>25</v>
      </c>
      <c r="B27" s="375" t="s">
        <v>1727</v>
      </c>
      <c r="C27" s="375" t="s">
        <v>1728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3</v>
      </c>
      <c r="E28" s="41">
        <v>2</v>
      </c>
      <c r="F28" s="41">
        <f t="shared" si="0"/>
        <v>5</v>
      </c>
      <c r="G28" s="41"/>
      <c r="H28" s="41"/>
      <c r="I28" s="41"/>
      <c r="J28" s="41"/>
      <c r="K28" s="41"/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12</v>
      </c>
      <c r="E29" s="41">
        <v>3</v>
      </c>
      <c r="F29" s="41">
        <f t="shared" si="0"/>
        <v>15</v>
      </c>
      <c r="G29" s="41">
        <v>1</v>
      </c>
      <c r="H29" s="41"/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10</v>
      </c>
      <c r="E30" s="41">
        <v>4</v>
      </c>
      <c r="F30" s="41">
        <f t="shared" si="0"/>
        <v>14</v>
      </c>
      <c r="G30" s="41"/>
      <c r="H30" s="41"/>
      <c r="I30" s="41"/>
      <c r="J30" s="41"/>
      <c r="K30" s="41"/>
      <c r="L30" s="41">
        <v>2</v>
      </c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1658</v>
      </c>
      <c r="C32" s="375" t="s">
        <v>1025</v>
      </c>
      <c r="D32" s="41"/>
      <c r="E32" s="41"/>
      <c r="F32" s="41">
        <f t="shared" si="0"/>
        <v>0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1062</v>
      </c>
      <c r="C33" s="375" t="s">
        <v>1063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1659</v>
      </c>
      <c r="C34" s="375" t="s">
        <v>1067</v>
      </c>
      <c r="D34" s="41">
        <v>1</v>
      </c>
      <c r="E34" s="41">
        <v>1</v>
      </c>
      <c r="F34" s="41">
        <f t="shared" si="0"/>
        <v>2</v>
      </c>
      <c r="G34" s="41"/>
      <c r="H34" s="41"/>
      <c r="I34" s="41"/>
      <c r="J34" s="41"/>
      <c r="K34" s="41"/>
      <c r="L34" s="41"/>
      <c r="M34" s="41"/>
    </row>
    <row r="35" spans="1:13" ht="17.399999999999999">
      <c r="A35" s="494">
        <v>33</v>
      </c>
      <c r="B35" s="375" t="s">
        <v>1508</v>
      </c>
      <c r="C35" s="375" t="s">
        <v>1509</v>
      </c>
      <c r="D35" s="41">
        <v>8</v>
      </c>
      <c r="E35" s="41">
        <v>2</v>
      </c>
      <c r="F35" s="41">
        <f t="shared" si="0"/>
        <v>10</v>
      </c>
      <c r="G35" s="41">
        <v>1</v>
      </c>
      <c r="H35" s="41"/>
      <c r="I35" s="41"/>
      <c r="J35" s="41"/>
      <c r="K35" s="41">
        <v>5</v>
      </c>
      <c r="L35" s="41"/>
      <c r="M35" s="41"/>
    </row>
    <row r="36" spans="1:13" ht="17.399999999999999">
      <c r="A36" s="494">
        <v>34</v>
      </c>
      <c r="B36" s="375" t="s">
        <v>1240</v>
      </c>
      <c r="C36" s="375" t="s">
        <v>1067</v>
      </c>
      <c r="D36" s="41">
        <v>13</v>
      </c>
      <c r="E36" s="41">
        <v>3</v>
      </c>
      <c r="F36" s="41">
        <f t="shared" si="0"/>
        <v>16</v>
      </c>
      <c r="G36" s="41"/>
      <c r="H36" s="41"/>
      <c r="I36" s="41"/>
      <c r="J36" s="41"/>
      <c r="K36" s="41"/>
      <c r="L36" s="41">
        <v>1</v>
      </c>
      <c r="M36" s="41"/>
    </row>
    <row r="37" spans="1:13" ht="17.399999999999999">
      <c r="A37" s="494">
        <v>35</v>
      </c>
      <c r="B37" s="375" t="s">
        <v>1618</v>
      </c>
      <c r="C37" s="375" t="s">
        <v>1307</v>
      </c>
      <c r="D37" s="41">
        <v>11</v>
      </c>
      <c r="E37" s="41">
        <v>1</v>
      </c>
      <c r="F37" s="41">
        <f t="shared" si="0"/>
        <v>12</v>
      </c>
      <c r="G37" s="41">
        <v>3</v>
      </c>
      <c r="H37" s="41"/>
      <c r="I37" s="41"/>
      <c r="J37" s="41"/>
      <c r="K37" s="41">
        <v>15</v>
      </c>
      <c r="L37" s="41"/>
      <c r="M37" s="41">
        <v>1</v>
      </c>
    </row>
    <row r="38" spans="1:13" ht="17.399999999999999">
      <c r="A38" s="494">
        <v>36</v>
      </c>
      <c r="B38" s="375" t="s">
        <v>1660</v>
      </c>
      <c r="C38" s="375" t="s">
        <v>1661</v>
      </c>
      <c r="D38" s="41">
        <v>7</v>
      </c>
      <c r="E38" s="41">
        <v>2</v>
      </c>
      <c r="F38" s="41">
        <f t="shared" si="0"/>
        <v>9</v>
      </c>
      <c r="G38" s="41">
        <v>3</v>
      </c>
      <c r="H38" s="41"/>
      <c r="I38" s="41"/>
      <c r="J38" s="41"/>
      <c r="K38" s="41">
        <v>15</v>
      </c>
      <c r="L38" s="41"/>
      <c r="M38" s="41">
        <v>1</v>
      </c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9</v>
      </c>
      <c r="E39" s="41">
        <v>2</v>
      </c>
      <c r="F39" s="41">
        <f t="shared" si="0"/>
        <v>11</v>
      </c>
      <c r="G39" s="41">
        <v>1</v>
      </c>
      <c r="H39" s="41"/>
      <c r="I39" s="41"/>
      <c r="J39" s="41"/>
      <c r="K39" s="41">
        <v>5</v>
      </c>
      <c r="L39" s="41"/>
      <c r="M39" s="41"/>
    </row>
    <row r="40" spans="1:13" ht="17.399999999999999">
      <c r="A40" s="494">
        <v>38</v>
      </c>
      <c r="B40" s="375" t="s">
        <v>1725</v>
      </c>
      <c r="C40" s="375" t="s">
        <v>1726</v>
      </c>
      <c r="D40" s="41">
        <v>11</v>
      </c>
      <c r="E40" s="41">
        <v>4</v>
      </c>
      <c r="F40" s="41">
        <f t="shared" si="0"/>
        <v>15</v>
      </c>
      <c r="G40" s="41"/>
      <c r="H40" s="41">
        <v>3</v>
      </c>
      <c r="I40" s="41">
        <v>7</v>
      </c>
      <c r="J40" s="41"/>
      <c r="K40" s="41">
        <v>23</v>
      </c>
      <c r="L40" s="41"/>
      <c r="M40" s="41"/>
    </row>
    <row r="41" spans="1:13" ht="17.399999999999999">
      <c r="A41" s="494">
        <v>39</v>
      </c>
      <c r="B41" s="375" t="s">
        <v>1489</v>
      </c>
      <c r="C41" s="375" t="s">
        <v>1490</v>
      </c>
      <c r="D41" s="41">
        <v>6</v>
      </c>
      <c r="E41" s="41">
        <v>1</v>
      </c>
      <c r="F41" s="41">
        <f t="shared" si="0"/>
        <v>7</v>
      </c>
      <c r="G41" s="41"/>
      <c r="H41" s="41"/>
      <c r="I41" s="41"/>
      <c r="J41" s="41"/>
      <c r="K41" s="41"/>
      <c r="L41" s="41"/>
      <c r="M41" s="41"/>
    </row>
    <row r="42" spans="1:13" ht="17.399999999999999">
      <c r="A42" s="494">
        <v>40</v>
      </c>
      <c r="B42" s="375" t="s">
        <v>1100</v>
      </c>
      <c r="C42" s="375" t="s">
        <v>1101</v>
      </c>
      <c r="D42" s="41">
        <v>2</v>
      </c>
      <c r="E42" s="41"/>
      <c r="F42" s="41">
        <f t="shared" si="0"/>
        <v>2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1409</v>
      </c>
      <c r="C43" s="375" t="s">
        <v>1410</v>
      </c>
      <c r="D43" s="41">
        <v>1</v>
      </c>
      <c r="E43" s="41"/>
      <c r="F43" s="41">
        <f t="shared" si="0"/>
        <v>1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1664</v>
      </c>
      <c r="C44" s="375" t="s">
        <v>1295</v>
      </c>
      <c r="D44" s="41">
        <v>8</v>
      </c>
      <c r="E44" s="41">
        <v>3</v>
      </c>
      <c r="F44" s="41">
        <f t="shared" si="0"/>
        <v>11</v>
      </c>
      <c r="G44" s="41">
        <v>1</v>
      </c>
      <c r="H44" s="41"/>
      <c r="I44" s="41"/>
      <c r="J44" s="41"/>
      <c r="K44" s="41">
        <v>5</v>
      </c>
      <c r="L44" s="41">
        <v>2</v>
      </c>
      <c r="M44" s="41"/>
    </row>
    <row r="45" spans="1:13" ht="17.399999999999999">
      <c r="A45" s="494">
        <v>43</v>
      </c>
      <c r="B45" s="375" t="s">
        <v>1187</v>
      </c>
      <c r="C45" s="375" t="s">
        <v>1097</v>
      </c>
      <c r="D45" s="41">
        <v>9</v>
      </c>
      <c r="E45" s="41">
        <v>1</v>
      </c>
      <c r="F45" s="41">
        <f t="shared" si="0"/>
        <v>10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1665</v>
      </c>
      <c r="C46" s="375" t="s">
        <v>1666</v>
      </c>
      <c r="D46" s="41">
        <v>6</v>
      </c>
      <c r="E46" s="41">
        <v>1</v>
      </c>
      <c r="F46" s="41">
        <f t="shared" si="0"/>
        <v>7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1081</v>
      </c>
      <c r="C47" s="375" t="s">
        <v>1082</v>
      </c>
      <c r="D47" s="41">
        <v>7</v>
      </c>
      <c r="E47" s="41">
        <v>1</v>
      </c>
      <c r="F47" s="41">
        <f t="shared" si="0"/>
        <v>8</v>
      </c>
      <c r="G47" s="41"/>
      <c r="H47" s="41"/>
      <c r="I47" s="41"/>
      <c r="J47" s="41"/>
      <c r="K47" s="41"/>
      <c r="L47" s="41">
        <v>1</v>
      </c>
      <c r="M47" s="41"/>
    </row>
    <row r="48" spans="1:13" ht="17.399999999999999">
      <c r="A48" s="494">
        <v>46</v>
      </c>
      <c r="B48" s="375" t="s">
        <v>1667</v>
      </c>
      <c r="C48" s="375" t="s">
        <v>1668</v>
      </c>
      <c r="D48" s="41">
        <v>7</v>
      </c>
      <c r="E48" s="41">
        <v>3</v>
      </c>
      <c r="F48" s="41">
        <f t="shared" si="0"/>
        <v>10</v>
      </c>
      <c r="G48" s="41">
        <v>1</v>
      </c>
      <c r="H48" s="41"/>
      <c r="I48" s="41"/>
      <c r="J48" s="41"/>
      <c r="K48" s="41">
        <v>5</v>
      </c>
      <c r="L48" s="41"/>
      <c r="M48" s="41"/>
    </row>
    <row r="49" spans="1:13" ht="17.399999999999999">
      <c r="A49" s="494">
        <v>47</v>
      </c>
      <c r="B49" s="375" t="s">
        <v>1669</v>
      </c>
      <c r="C49" s="375" t="s">
        <v>1144</v>
      </c>
      <c r="D49" s="41">
        <v>3</v>
      </c>
      <c r="E49" s="41"/>
      <c r="F49" s="41">
        <f t="shared" si="0"/>
        <v>3</v>
      </c>
      <c r="G49" s="41"/>
      <c r="H49" s="41"/>
      <c r="I49" s="41"/>
      <c r="J49" s="41"/>
      <c r="K49" s="41"/>
      <c r="L49" s="41"/>
      <c r="M49" s="41"/>
    </row>
    <row r="50" spans="1:13" ht="17.399999999999999">
      <c r="A50" s="494">
        <v>48</v>
      </c>
      <c r="B50" s="375" t="s">
        <v>1293</v>
      </c>
      <c r="C50" s="375" t="s">
        <v>1080</v>
      </c>
      <c r="D50" s="113">
        <v>14</v>
      </c>
      <c r="E50" s="113">
        <v>2</v>
      </c>
      <c r="F50" s="41">
        <f t="shared" si="0"/>
        <v>16</v>
      </c>
      <c r="G50" s="41">
        <v>5</v>
      </c>
      <c r="H50" s="41">
        <v>1</v>
      </c>
      <c r="I50" s="41"/>
      <c r="J50" s="41"/>
      <c r="K50" s="41">
        <v>28</v>
      </c>
      <c r="L50" s="41"/>
      <c r="M50" s="41"/>
    </row>
    <row r="51" spans="1:13" ht="17.399999999999999">
      <c r="A51" s="494">
        <v>49</v>
      </c>
      <c r="B51" s="375" t="s">
        <v>1670</v>
      </c>
      <c r="C51" s="375" t="s">
        <v>1671</v>
      </c>
      <c r="D51" s="113">
        <v>9</v>
      </c>
      <c r="E51" s="113">
        <v>3</v>
      </c>
      <c r="F51" s="41">
        <f t="shared" si="0"/>
        <v>12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1672</v>
      </c>
      <c r="C52" s="375" t="s">
        <v>1673</v>
      </c>
      <c r="D52" s="113">
        <v>7</v>
      </c>
      <c r="E52" s="113">
        <v>3</v>
      </c>
      <c r="F52" s="41">
        <f t="shared" si="0"/>
        <v>10</v>
      </c>
      <c r="G52" s="41">
        <v>3</v>
      </c>
      <c r="H52" s="41"/>
      <c r="I52" s="41"/>
      <c r="J52" s="41"/>
      <c r="K52" s="41">
        <v>15</v>
      </c>
      <c r="L52" s="41"/>
      <c r="M52" s="41"/>
    </row>
    <row r="53" spans="1:13" ht="17.399999999999999">
      <c r="A53" s="494">
        <v>51</v>
      </c>
      <c r="B53" s="375" t="s">
        <v>1087</v>
      </c>
      <c r="C53" s="375" t="s">
        <v>1047</v>
      </c>
      <c r="D53" s="113">
        <v>4</v>
      </c>
      <c r="E53" s="113">
        <v>1</v>
      </c>
      <c r="F53" s="41">
        <f t="shared" si="0"/>
        <v>5</v>
      </c>
      <c r="G53" s="41">
        <v>1</v>
      </c>
      <c r="H53" s="41"/>
      <c r="I53" s="41"/>
      <c r="J53" s="41"/>
      <c r="K53" s="41">
        <v>5</v>
      </c>
      <c r="L53" s="41">
        <v>1</v>
      </c>
      <c r="M53" s="41"/>
    </row>
    <row r="54" spans="1:13" ht="17.399999999999999">
      <c r="A54" s="494">
        <v>52</v>
      </c>
      <c r="B54" s="375" t="s">
        <v>1674</v>
      </c>
      <c r="C54" s="375" t="s">
        <v>1675</v>
      </c>
      <c r="D54" s="41">
        <v>2</v>
      </c>
      <c r="E54" s="41"/>
      <c r="F54" s="41">
        <f t="shared" si="0"/>
        <v>2</v>
      </c>
      <c r="G54" s="41"/>
      <c r="H54" s="41"/>
      <c r="I54" s="41"/>
      <c r="J54" s="41"/>
      <c r="K54" s="41"/>
      <c r="L54" s="41"/>
      <c r="M54" s="41"/>
    </row>
    <row r="55" spans="1:13" ht="17.399999999999999">
      <c r="A55" s="494">
        <v>53</v>
      </c>
      <c r="B55" s="375" t="s">
        <v>1676</v>
      </c>
      <c r="C55" s="375" t="s">
        <v>1677</v>
      </c>
      <c r="D55" s="41">
        <v>6</v>
      </c>
      <c r="E55" s="41">
        <v>3</v>
      </c>
      <c r="F55" s="41">
        <f t="shared" si="0"/>
        <v>9</v>
      </c>
      <c r="G55" s="41"/>
      <c r="H55" s="41"/>
      <c r="I55" s="41"/>
      <c r="J55" s="41"/>
      <c r="K55" s="41"/>
      <c r="L55" s="41">
        <v>1</v>
      </c>
      <c r="M55" s="41"/>
    </row>
    <row r="56" spans="1:13" ht="17.399999999999999">
      <c r="A56" s="494">
        <v>54</v>
      </c>
      <c r="B56" s="375" t="s">
        <v>1510</v>
      </c>
      <c r="C56" s="375" t="s">
        <v>1045</v>
      </c>
      <c r="D56" s="41">
        <v>11</v>
      </c>
      <c r="E56" s="41">
        <v>3</v>
      </c>
      <c r="F56" s="41">
        <f t="shared" si="0"/>
        <v>14</v>
      </c>
      <c r="G56" s="41">
        <v>1</v>
      </c>
      <c r="H56" s="41"/>
      <c r="I56" s="41"/>
      <c r="J56" s="41"/>
      <c r="K56" s="41">
        <v>5</v>
      </c>
      <c r="L56" s="41"/>
      <c r="M56" s="41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70"/>
  <sheetViews>
    <sheetView zoomScaleNormal="100" workbookViewId="0">
      <pane xSplit="1" topLeftCell="E1" activePane="topRight" state="frozen"/>
      <selection pane="topRight" activeCell="A9" sqref="A9:XFD9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9.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315"/>
      <c r="B1" s="315"/>
      <c r="C1" s="477" t="s">
        <v>9</v>
      </c>
      <c r="D1" s="677" t="s">
        <v>1512</v>
      </c>
      <c r="E1" s="668"/>
      <c r="F1" s="668"/>
      <c r="G1" s="668"/>
      <c r="H1" s="668"/>
      <c r="I1" s="668"/>
      <c r="J1" s="668"/>
      <c r="K1" s="668"/>
      <c r="L1" s="668"/>
      <c r="M1" s="678" t="s">
        <v>496</v>
      </c>
      <c r="N1" s="679"/>
      <c r="O1" s="651" t="s">
        <v>1512</v>
      </c>
      <c r="P1" s="649"/>
      <c r="Q1" s="650"/>
      <c r="R1" s="598" t="s">
        <v>496</v>
      </c>
      <c r="S1" s="599"/>
      <c r="T1" s="651" t="s">
        <v>1512</v>
      </c>
      <c r="U1" s="649"/>
      <c r="V1" s="649"/>
      <c r="W1" s="649"/>
      <c r="X1" s="649"/>
      <c r="Y1" s="650"/>
      <c r="Z1" s="674" t="s">
        <v>310</v>
      </c>
      <c r="AA1" s="674"/>
      <c r="AB1" s="674"/>
    </row>
    <row r="2" spans="1:28" ht="17.399999999999999">
      <c r="A2" s="133" t="s">
        <v>44</v>
      </c>
      <c r="B2" s="133" t="s">
        <v>52</v>
      </c>
      <c r="C2" s="478" t="s">
        <v>1635</v>
      </c>
      <c r="D2" s="327" t="s">
        <v>27</v>
      </c>
      <c r="E2" s="327" t="s">
        <v>1600</v>
      </c>
      <c r="F2" s="224" t="s">
        <v>28</v>
      </c>
      <c r="G2" s="327" t="s">
        <v>1599</v>
      </c>
      <c r="H2" s="224" t="s">
        <v>24</v>
      </c>
      <c r="I2" s="327" t="s">
        <v>25</v>
      </c>
      <c r="J2" s="224" t="s">
        <v>114</v>
      </c>
      <c r="K2" s="224" t="s">
        <v>30</v>
      </c>
      <c r="L2" s="327" t="s">
        <v>26</v>
      </c>
      <c r="M2" s="312" t="s">
        <v>1546</v>
      </c>
      <c r="N2" s="193" t="s">
        <v>1173</v>
      </c>
      <c r="O2" s="224" t="s">
        <v>1212</v>
      </c>
      <c r="P2" s="327" t="s">
        <v>1212</v>
      </c>
      <c r="Q2" s="224" t="s">
        <v>25</v>
      </c>
      <c r="R2" s="197" t="s">
        <v>1173</v>
      </c>
      <c r="S2" s="198" t="s">
        <v>1546</v>
      </c>
      <c r="T2" s="327" t="s">
        <v>23</v>
      </c>
      <c r="U2" s="327" t="s">
        <v>29</v>
      </c>
      <c r="V2" s="224" t="s">
        <v>26</v>
      </c>
      <c r="W2" s="327" t="s">
        <v>343</v>
      </c>
      <c r="X2" s="224" t="s">
        <v>1513</v>
      </c>
      <c r="Y2" s="224" t="s">
        <v>1514</v>
      </c>
      <c r="Z2" s="318" t="s">
        <v>127</v>
      </c>
      <c r="AA2" s="317" t="s">
        <v>1511</v>
      </c>
      <c r="AB2" s="317" t="s">
        <v>548</v>
      </c>
    </row>
    <row r="3" spans="1:28" ht="17.399999999999999">
      <c r="A3" s="495" t="s">
        <v>1269</v>
      </c>
      <c r="B3" s="441" t="s">
        <v>92</v>
      </c>
      <c r="C3" s="482">
        <v>40</v>
      </c>
      <c r="D3" s="482">
        <v>54</v>
      </c>
      <c r="E3" s="482">
        <v>19</v>
      </c>
      <c r="F3" s="242"/>
      <c r="G3" s="242"/>
      <c r="H3" s="242"/>
      <c r="I3" s="242"/>
      <c r="J3" s="242"/>
      <c r="K3" s="242"/>
      <c r="L3" s="242"/>
      <c r="M3" s="250"/>
      <c r="N3" s="250"/>
      <c r="O3" s="250"/>
      <c r="P3" s="482">
        <v>23</v>
      </c>
      <c r="Q3" s="482">
        <v>65</v>
      </c>
      <c r="R3" s="482">
        <v>69</v>
      </c>
      <c r="S3" s="482">
        <v>56</v>
      </c>
      <c r="T3" s="482">
        <v>53</v>
      </c>
      <c r="U3" s="482">
        <v>53</v>
      </c>
      <c r="V3" s="482">
        <v>49</v>
      </c>
      <c r="W3" s="482">
        <v>49</v>
      </c>
      <c r="X3" s="482">
        <v>50</v>
      </c>
      <c r="Y3" s="482">
        <v>47</v>
      </c>
      <c r="Z3" s="41">
        <f>AA3+AB3+C3</f>
        <v>627</v>
      </c>
      <c r="AA3" s="41">
        <f>D3+E3+F3+G3+H3+I3+J3+K3+L3+O3+P3+Q3+T3+U3+V3+W3+X3+Y3</f>
        <v>462</v>
      </c>
      <c r="AB3" s="41">
        <f>M3+N3+R3+S3</f>
        <v>125</v>
      </c>
    </row>
    <row r="4" spans="1:28" ht="17.399999999999999">
      <c r="A4" s="441" t="s">
        <v>1678</v>
      </c>
      <c r="B4" s="441" t="s">
        <v>92</v>
      </c>
      <c r="C4" s="250"/>
      <c r="D4" s="250"/>
      <c r="E4" s="250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50"/>
      <c r="R4" s="250"/>
      <c r="S4" s="250"/>
      <c r="T4" s="250"/>
      <c r="U4" s="250"/>
      <c r="V4" s="250"/>
      <c r="W4" s="250"/>
      <c r="X4" s="242"/>
      <c r="Y4" s="242"/>
      <c r="Z4" s="41">
        <f>AA4+AB4+C4</f>
        <v>0</v>
      </c>
      <c r="AA4" s="41">
        <f t="shared" ref="AA4:AA56" si="0">D4+E4+F4+G4+H4+I4+J4+K4+L4+O4+P4+Q4+T4+U4+V4+W4+X4+Y4</f>
        <v>0</v>
      </c>
      <c r="AB4" s="41">
        <f t="shared" ref="AB4:AB56" si="1">M4+N4+R4+S4</f>
        <v>0</v>
      </c>
    </row>
    <row r="5" spans="1:28" ht="17.399999999999999">
      <c r="A5" s="441" t="s">
        <v>1601</v>
      </c>
      <c r="B5" s="441" t="s">
        <v>92</v>
      </c>
      <c r="C5" s="482">
        <v>38</v>
      </c>
      <c r="D5" s="482">
        <v>26</v>
      </c>
      <c r="E5" s="482">
        <v>61</v>
      </c>
      <c r="F5" s="482">
        <v>53</v>
      </c>
      <c r="G5" s="482">
        <v>56</v>
      </c>
      <c r="H5" s="250"/>
      <c r="I5" s="482">
        <v>51</v>
      </c>
      <c r="J5" s="482">
        <v>48</v>
      </c>
      <c r="K5" s="482">
        <v>46</v>
      </c>
      <c r="L5" s="250"/>
      <c r="M5" s="482">
        <v>21</v>
      </c>
      <c r="N5" s="482">
        <v>46</v>
      </c>
      <c r="O5" s="250"/>
      <c r="P5" s="482">
        <v>57</v>
      </c>
      <c r="Q5" s="242"/>
      <c r="R5" s="242"/>
      <c r="S5" s="242"/>
      <c r="T5" s="242"/>
      <c r="U5" s="250"/>
      <c r="V5" s="250"/>
      <c r="W5" s="250"/>
      <c r="X5" s="250"/>
      <c r="Y5" s="482">
        <v>33</v>
      </c>
      <c r="Z5" s="41">
        <f t="shared" ref="Z5:Z56" si="2">AA5+AB5+C5</f>
        <v>536</v>
      </c>
      <c r="AA5" s="41">
        <f t="shared" si="0"/>
        <v>431</v>
      </c>
      <c r="AB5" s="41">
        <f t="shared" si="1"/>
        <v>67</v>
      </c>
    </row>
    <row r="6" spans="1:28" ht="17.399999999999999">
      <c r="A6" s="496" t="s">
        <v>997</v>
      </c>
      <c r="B6" s="441" t="s">
        <v>92</v>
      </c>
      <c r="C6" s="482">
        <v>2</v>
      </c>
      <c r="D6" s="242"/>
      <c r="E6" s="242"/>
      <c r="F6" s="242"/>
      <c r="G6" s="242"/>
      <c r="H6" s="242"/>
      <c r="I6" s="250"/>
      <c r="J6" s="250"/>
      <c r="K6" s="482">
        <v>34</v>
      </c>
      <c r="L6" s="482">
        <v>19</v>
      </c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42"/>
      <c r="X6" s="250"/>
      <c r="Y6" s="250"/>
      <c r="Z6" s="41">
        <f t="shared" si="2"/>
        <v>55</v>
      </c>
      <c r="AA6" s="41">
        <f t="shared" si="0"/>
        <v>53</v>
      </c>
      <c r="AB6" s="41">
        <f t="shared" si="1"/>
        <v>0</v>
      </c>
    </row>
    <row r="7" spans="1:28" ht="17.399999999999999">
      <c r="A7" s="495" t="s">
        <v>1679</v>
      </c>
      <c r="B7" s="441" t="s">
        <v>92</v>
      </c>
      <c r="C7" s="242"/>
      <c r="D7" s="250"/>
      <c r="E7" s="250"/>
      <c r="F7" s="482">
        <v>27</v>
      </c>
      <c r="G7" s="482">
        <v>24</v>
      </c>
      <c r="H7" s="486">
        <v>48</v>
      </c>
      <c r="I7" s="482">
        <v>29</v>
      </c>
      <c r="J7" s="250"/>
      <c r="K7" s="250"/>
      <c r="L7" s="482">
        <v>61</v>
      </c>
      <c r="M7" s="482">
        <v>59</v>
      </c>
      <c r="N7" s="482">
        <v>34</v>
      </c>
      <c r="O7" s="482">
        <v>63</v>
      </c>
      <c r="P7" s="250"/>
      <c r="Q7" s="250"/>
      <c r="R7" s="486">
        <v>1</v>
      </c>
      <c r="S7" s="250"/>
      <c r="T7" s="319"/>
      <c r="U7" s="482">
        <v>27</v>
      </c>
      <c r="V7" s="482">
        <v>31</v>
      </c>
      <c r="W7" s="482">
        <v>31</v>
      </c>
      <c r="X7" s="493"/>
      <c r="Y7" s="493"/>
      <c r="Z7" s="41">
        <f t="shared" si="2"/>
        <v>435</v>
      </c>
      <c r="AA7" s="41">
        <f t="shared" si="0"/>
        <v>341</v>
      </c>
      <c r="AB7" s="41">
        <f t="shared" si="1"/>
        <v>94</v>
      </c>
    </row>
    <row r="8" spans="1:28" ht="17.399999999999999">
      <c r="A8" s="495" t="s">
        <v>1680</v>
      </c>
      <c r="B8" s="441" t="s">
        <v>92</v>
      </c>
      <c r="C8" s="242"/>
      <c r="D8" s="250"/>
      <c r="E8" s="250"/>
      <c r="F8" s="250"/>
      <c r="G8" s="250"/>
      <c r="H8" s="482">
        <v>30</v>
      </c>
      <c r="I8" s="250"/>
      <c r="J8" s="482">
        <v>32</v>
      </c>
      <c r="K8" s="250"/>
      <c r="L8" s="250"/>
      <c r="M8" s="250"/>
      <c r="N8" s="250"/>
      <c r="O8" s="482">
        <v>17</v>
      </c>
      <c r="P8" s="250"/>
      <c r="Q8" s="482">
        <v>15</v>
      </c>
      <c r="R8" s="250"/>
      <c r="S8" s="482">
        <v>24</v>
      </c>
      <c r="T8" s="482">
        <v>27</v>
      </c>
      <c r="U8" s="250"/>
      <c r="V8" s="250"/>
      <c r="W8" s="250"/>
      <c r="X8" s="482">
        <v>30</v>
      </c>
      <c r="Y8" s="250"/>
      <c r="Z8" s="41">
        <f t="shared" si="2"/>
        <v>175</v>
      </c>
      <c r="AA8" s="41">
        <f t="shared" si="0"/>
        <v>151</v>
      </c>
      <c r="AB8" s="41">
        <f t="shared" si="1"/>
        <v>24</v>
      </c>
    </row>
    <row r="9" spans="1:28" ht="17.399999999999999">
      <c r="A9" s="495" t="s">
        <v>1681</v>
      </c>
      <c r="B9" s="441" t="s">
        <v>100</v>
      </c>
      <c r="C9" s="250"/>
      <c r="D9" s="250"/>
      <c r="E9" s="250"/>
      <c r="F9" s="250"/>
      <c r="G9" s="250"/>
      <c r="H9" s="250"/>
      <c r="I9" s="250"/>
      <c r="J9" s="250"/>
      <c r="K9" s="482">
        <v>12</v>
      </c>
      <c r="L9" s="250"/>
      <c r="M9" s="482">
        <v>12</v>
      </c>
      <c r="N9" s="250"/>
      <c r="O9" s="250"/>
      <c r="P9" s="482">
        <v>35</v>
      </c>
      <c r="Q9" s="250"/>
      <c r="R9" s="250"/>
      <c r="S9" s="250"/>
      <c r="T9" s="482">
        <v>17</v>
      </c>
      <c r="U9" s="250"/>
      <c r="V9" s="250"/>
      <c r="W9" s="482">
        <v>18</v>
      </c>
      <c r="X9" s="250"/>
      <c r="Y9" s="250"/>
      <c r="Z9" s="41">
        <f t="shared" si="2"/>
        <v>94</v>
      </c>
      <c r="AA9" s="41">
        <f t="shared" si="0"/>
        <v>82</v>
      </c>
      <c r="AB9" s="41">
        <f t="shared" si="1"/>
        <v>12</v>
      </c>
    </row>
    <row r="10" spans="1:28" ht="17.399999999999999">
      <c r="A10" s="442" t="s">
        <v>1682</v>
      </c>
      <c r="B10" s="442" t="s">
        <v>100</v>
      </c>
      <c r="C10" s="483">
        <v>40</v>
      </c>
      <c r="D10" s="482">
        <v>35</v>
      </c>
      <c r="E10" s="482">
        <v>27</v>
      </c>
      <c r="F10" s="250"/>
      <c r="G10" s="250"/>
      <c r="H10" s="482">
        <v>43</v>
      </c>
      <c r="I10" s="482">
        <v>26</v>
      </c>
      <c r="J10" s="482">
        <v>24</v>
      </c>
      <c r="K10" s="250"/>
      <c r="L10" s="242"/>
      <c r="M10" s="242"/>
      <c r="N10" s="250"/>
      <c r="O10" s="250"/>
      <c r="P10" s="482">
        <v>45</v>
      </c>
      <c r="Q10" s="482">
        <v>65</v>
      </c>
      <c r="R10" s="482">
        <v>11</v>
      </c>
      <c r="S10" s="482">
        <v>52</v>
      </c>
      <c r="T10" s="250"/>
      <c r="U10" s="482">
        <v>26</v>
      </c>
      <c r="V10" s="250"/>
      <c r="W10" s="482">
        <v>62</v>
      </c>
      <c r="X10" s="482">
        <v>29</v>
      </c>
      <c r="Y10" s="482">
        <v>40</v>
      </c>
      <c r="Z10" s="41">
        <f t="shared" si="2"/>
        <v>525</v>
      </c>
      <c r="AA10" s="41">
        <f>D10+E10+F10+G10+H10+I10+J10+K10+L10+O10+P10+Q10+T10+U10+V10+W10+X10+Y10</f>
        <v>422</v>
      </c>
      <c r="AB10" s="41">
        <f t="shared" si="1"/>
        <v>63</v>
      </c>
    </row>
    <row r="11" spans="1:28" ht="17.399999999999999">
      <c r="A11" s="442" t="s">
        <v>1516</v>
      </c>
      <c r="B11" s="442" t="s">
        <v>100</v>
      </c>
      <c r="C11" s="483">
        <v>40</v>
      </c>
      <c r="D11" s="250"/>
      <c r="E11" s="482">
        <v>53</v>
      </c>
      <c r="F11" s="482">
        <v>53</v>
      </c>
      <c r="G11" s="482">
        <v>51</v>
      </c>
      <c r="H11" s="250"/>
      <c r="I11" s="482">
        <v>54</v>
      </c>
      <c r="J11" s="319"/>
      <c r="K11" s="250"/>
      <c r="L11" s="482">
        <v>40</v>
      </c>
      <c r="M11" s="250"/>
      <c r="N11" s="482">
        <v>46</v>
      </c>
      <c r="O11" s="482">
        <v>15</v>
      </c>
      <c r="P11" s="242"/>
      <c r="Q11" s="242"/>
      <c r="R11" s="250"/>
      <c r="S11" s="482">
        <v>28</v>
      </c>
      <c r="T11" s="482">
        <v>63</v>
      </c>
      <c r="U11" s="250"/>
      <c r="V11" s="482">
        <v>15</v>
      </c>
      <c r="W11" s="242"/>
      <c r="X11" s="242"/>
      <c r="Y11" s="242"/>
      <c r="Z11" s="41">
        <f t="shared" si="2"/>
        <v>458</v>
      </c>
      <c r="AA11" s="41">
        <f>D11+E11+F11+G11+H11+I11+J11+K11+L11+O11+P11+Q11+T11+U11+V11+W11+X11+Y11</f>
        <v>344</v>
      </c>
      <c r="AB11" s="41">
        <f t="shared" si="1"/>
        <v>74</v>
      </c>
    </row>
    <row r="12" spans="1:28" ht="17.399999999999999">
      <c r="A12" s="441" t="s">
        <v>1241</v>
      </c>
      <c r="B12" s="441" t="s">
        <v>100</v>
      </c>
      <c r="C12" s="250"/>
      <c r="D12" s="482">
        <v>45</v>
      </c>
      <c r="E12" s="242"/>
      <c r="F12" s="482">
        <v>27</v>
      </c>
      <c r="G12" s="482">
        <v>29</v>
      </c>
      <c r="H12" s="482">
        <v>37</v>
      </c>
      <c r="I12" s="250"/>
      <c r="J12" s="482">
        <v>56</v>
      </c>
      <c r="K12" s="482">
        <v>68</v>
      </c>
      <c r="L12" s="482">
        <v>40</v>
      </c>
      <c r="M12" s="486">
        <v>66</v>
      </c>
      <c r="N12" s="482">
        <v>34</v>
      </c>
      <c r="O12" s="482">
        <v>65</v>
      </c>
      <c r="P12" s="250"/>
      <c r="Q12" s="482">
        <v>65</v>
      </c>
      <c r="R12" s="482">
        <v>69</v>
      </c>
      <c r="S12" s="242"/>
      <c r="T12" s="250"/>
      <c r="U12" s="482">
        <v>54</v>
      </c>
      <c r="V12" s="482">
        <v>65</v>
      </c>
      <c r="W12" s="250"/>
      <c r="X12" s="482">
        <v>51</v>
      </c>
      <c r="Y12" s="482">
        <v>40</v>
      </c>
      <c r="Z12" s="41">
        <f t="shared" si="2"/>
        <v>811</v>
      </c>
      <c r="AA12" s="41">
        <f t="shared" si="0"/>
        <v>642</v>
      </c>
      <c r="AB12" s="41">
        <f t="shared" si="1"/>
        <v>169</v>
      </c>
    </row>
    <row r="13" spans="1:28" ht="17.399999999999999">
      <c r="A13" s="496" t="s">
        <v>1272</v>
      </c>
      <c r="B13" s="441" t="s">
        <v>99</v>
      </c>
      <c r="C13" s="482">
        <v>40</v>
      </c>
      <c r="D13" s="482">
        <v>26</v>
      </c>
      <c r="E13" s="482">
        <v>59</v>
      </c>
      <c r="F13" s="482">
        <v>40</v>
      </c>
      <c r="G13" s="482">
        <v>24</v>
      </c>
      <c r="H13" s="250"/>
      <c r="I13" s="250"/>
      <c r="J13" s="319"/>
      <c r="K13" s="250"/>
      <c r="L13" s="250"/>
      <c r="M13" s="482">
        <v>57</v>
      </c>
      <c r="N13" s="250"/>
      <c r="O13" s="482">
        <v>32</v>
      </c>
      <c r="P13" s="482">
        <v>57</v>
      </c>
      <c r="Q13" s="482">
        <v>65</v>
      </c>
      <c r="R13" s="482">
        <v>60</v>
      </c>
      <c r="S13" s="242"/>
      <c r="T13" s="319"/>
      <c r="U13" s="319"/>
      <c r="V13" s="319"/>
      <c r="W13" s="250"/>
      <c r="X13" s="482">
        <v>66</v>
      </c>
      <c r="Y13" s="482">
        <v>47</v>
      </c>
      <c r="Z13" s="41">
        <f t="shared" si="2"/>
        <v>573</v>
      </c>
      <c r="AA13" s="41">
        <f t="shared" si="0"/>
        <v>416</v>
      </c>
      <c r="AB13" s="41">
        <f t="shared" si="1"/>
        <v>117</v>
      </c>
    </row>
    <row r="14" spans="1:28" ht="17.399999999999999">
      <c r="A14" s="441" t="s">
        <v>1683</v>
      </c>
      <c r="B14" s="441" t="s">
        <v>99</v>
      </c>
      <c r="C14" s="250"/>
      <c r="D14" s="482">
        <v>54</v>
      </c>
      <c r="E14" s="250"/>
      <c r="F14" s="250"/>
      <c r="G14" s="482">
        <v>56</v>
      </c>
      <c r="H14" s="482">
        <v>33</v>
      </c>
      <c r="I14" s="250"/>
      <c r="J14" s="482">
        <v>48</v>
      </c>
      <c r="K14" s="482">
        <v>56</v>
      </c>
      <c r="L14" s="482">
        <v>27</v>
      </c>
      <c r="M14" s="250"/>
      <c r="N14" s="482">
        <v>29</v>
      </c>
      <c r="O14" s="250"/>
      <c r="P14" s="250"/>
      <c r="Q14" s="482">
        <v>15</v>
      </c>
      <c r="R14" s="250"/>
      <c r="S14" s="250"/>
      <c r="T14" s="482">
        <v>17</v>
      </c>
      <c r="U14" s="250"/>
      <c r="V14" s="250"/>
      <c r="W14" s="482">
        <v>53</v>
      </c>
      <c r="X14" s="482">
        <v>14</v>
      </c>
      <c r="Y14" s="242"/>
      <c r="Z14" s="41">
        <f t="shared" si="2"/>
        <v>402</v>
      </c>
      <c r="AA14" s="41">
        <f t="shared" si="0"/>
        <v>373</v>
      </c>
      <c r="AB14" s="41">
        <f t="shared" si="1"/>
        <v>29</v>
      </c>
    </row>
    <row r="15" spans="1:28" ht="17.399999999999999">
      <c r="A15" s="497" t="s">
        <v>1191</v>
      </c>
      <c r="B15" s="498" t="s">
        <v>99</v>
      </c>
      <c r="C15" s="242"/>
      <c r="D15" s="250"/>
      <c r="E15" s="250"/>
      <c r="F15" s="250"/>
      <c r="G15" s="250"/>
      <c r="H15" s="482">
        <v>47</v>
      </c>
      <c r="I15" s="482">
        <v>57</v>
      </c>
      <c r="J15" s="482">
        <v>32</v>
      </c>
      <c r="K15" s="482">
        <v>24</v>
      </c>
      <c r="L15" s="482">
        <v>53</v>
      </c>
      <c r="M15" s="482">
        <v>23</v>
      </c>
      <c r="N15" s="482">
        <v>51</v>
      </c>
      <c r="O15" s="486">
        <v>47</v>
      </c>
      <c r="P15" s="482">
        <v>23</v>
      </c>
      <c r="Q15" s="250"/>
      <c r="R15" s="482">
        <v>20</v>
      </c>
      <c r="S15" s="482">
        <v>52</v>
      </c>
      <c r="T15" s="319"/>
      <c r="U15" s="482">
        <v>43</v>
      </c>
      <c r="V15" s="482">
        <v>21</v>
      </c>
      <c r="W15" s="250"/>
      <c r="X15" s="250"/>
      <c r="Y15" s="482">
        <v>33</v>
      </c>
      <c r="Z15" s="41">
        <f t="shared" si="2"/>
        <v>526</v>
      </c>
      <c r="AA15" s="41">
        <f>D15+E15+F15+G15+H15+I15+J15+K15+L15+O15+P15+Q15+T15+U15+V15+W15+X15+Y15</f>
        <v>380</v>
      </c>
      <c r="AB15" s="41">
        <f t="shared" si="1"/>
        <v>146</v>
      </c>
    </row>
    <row r="16" spans="1:28" ht="17.399999999999999">
      <c r="A16" s="441" t="s">
        <v>1492</v>
      </c>
      <c r="B16" s="441" t="s">
        <v>99</v>
      </c>
      <c r="C16" s="482">
        <v>40</v>
      </c>
      <c r="D16" s="250"/>
      <c r="E16" s="482">
        <v>21</v>
      </c>
      <c r="F16" s="482">
        <v>40</v>
      </c>
      <c r="G16" s="250"/>
      <c r="H16" s="250"/>
      <c r="I16" s="482">
        <v>23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482">
        <v>28</v>
      </c>
      <c r="T16" s="482">
        <v>63</v>
      </c>
      <c r="U16" s="482">
        <v>37</v>
      </c>
      <c r="V16" s="482">
        <v>59</v>
      </c>
      <c r="W16" s="482">
        <v>27</v>
      </c>
      <c r="X16" s="250"/>
      <c r="Y16" s="250"/>
      <c r="Z16" s="41">
        <f t="shared" si="2"/>
        <v>338</v>
      </c>
      <c r="AA16" s="41">
        <f>D15+E16+F16+G16+H16+I16+J16+K16+L16+O16+P16+Q16+T16+U16+V16+W16+X16+Y16</f>
        <v>270</v>
      </c>
      <c r="AB16" s="41">
        <f t="shared" si="1"/>
        <v>28</v>
      </c>
    </row>
    <row r="17" spans="1:28" ht="17.399999999999999">
      <c r="A17" s="441" t="s">
        <v>800</v>
      </c>
      <c r="B17" s="441" t="s">
        <v>488</v>
      </c>
      <c r="C17" s="385"/>
      <c r="D17" s="482">
        <v>16</v>
      </c>
      <c r="E17" s="482">
        <v>22</v>
      </c>
      <c r="F17" s="482">
        <v>20</v>
      </c>
      <c r="G17" s="242"/>
      <c r="H17" s="242"/>
      <c r="I17" s="242"/>
      <c r="J17" s="242"/>
      <c r="K17" s="242"/>
      <c r="L17" s="242"/>
      <c r="M17" s="242"/>
      <c r="N17" s="250"/>
      <c r="O17" s="250"/>
      <c r="P17" s="482">
        <v>80</v>
      </c>
      <c r="Q17" s="482">
        <v>80</v>
      </c>
      <c r="R17" s="482">
        <v>66</v>
      </c>
      <c r="S17" s="482">
        <v>55</v>
      </c>
      <c r="T17" s="482">
        <v>80</v>
      </c>
      <c r="U17" s="482">
        <v>61</v>
      </c>
      <c r="V17" s="242"/>
      <c r="W17" s="250"/>
      <c r="X17" s="242"/>
      <c r="Y17" s="242"/>
      <c r="Z17" s="41">
        <f t="shared" si="2"/>
        <v>480</v>
      </c>
      <c r="AA17" s="41">
        <f t="shared" si="0"/>
        <v>359</v>
      </c>
      <c r="AB17" s="41">
        <f t="shared" si="1"/>
        <v>121</v>
      </c>
    </row>
    <row r="18" spans="1:28" ht="17.399999999999999">
      <c r="A18" s="497" t="s">
        <v>1001</v>
      </c>
      <c r="B18" s="498" t="s">
        <v>487</v>
      </c>
      <c r="C18" s="499">
        <v>40</v>
      </c>
      <c r="D18" s="482">
        <v>64</v>
      </c>
      <c r="E18" s="482">
        <v>80</v>
      </c>
      <c r="F18" s="482">
        <v>80</v>
      </c>
      <c r="G18" s="250"/>
      <c r="H18" s="482">
        <v>57</v>
      </c>
      <c r="I18" s="482">
        <v>80</v>
      </c>
      <c r="J18" s="482">
        <v>80</v>
      </c>
      <c r="K18" s="482">
        <v>40</v>
      </c>
      <c r="L18" s="250"/>
      <c r="M18" s="250"/>
      <c r="N18" s="482">
        <v>29</v>
      </c>
      <c r="O18" s="250"/>
      <c r="P18" s="250"/>
      <c r="Q18" s="482">
        <v>19</v>
      </c>
      <c r="R18" s="250"/>
      <c r="S18" s="482">
        <v>28</v>
      </c>
      <c r="T18" s="482">
        <v>80</v>
      </c>
      <c r="U18" s="482">
        <v>80</v>
      </c>
      <c r="V18" s="482">
        <v>60</v>
      </c>
      <c r="W18" s="482">
        <v>80</v>
      </c>
      <c r="X18" s="482">
        <v>46</v>
      </c>
      <c r="Y18" s="482">
        <v>68</v>
      </c>
      <c r="Z18" s="41">
        <f t="shared" si="2"/>
        <v>1011</v>
      </c>
      <c r="AA18" s="41">
        <f t="shared" si="0"/>
        <v>914</v>
      </c>
      <c r="AB18" s="41">
        <f t="shared" si="1"/>
        <v>57</v>
      </c>
    </row>
    <row r="19" spans="1:28" ht="17.399999999999999">
      <c r="A19" s="441" t="s">
        <v>999</v>
      </c>
      <c r="B19" s="441" t="s">
        <v>487</v>
      </c>
      <c r="C19" s="482">
        <v>40</v>
      </c>
      <c r="D19" s="486">
        <v>70</v>
      </c>
      <c r="E19" s="482">
        <v>74</v>
      </c>
      <c r="F19" s="250"/>
      <c r="G19" s="482">
        <v>60</v>
      </c>
      <c r="H19" s="482">
        <v>80</v>
      </c>
      <c r="I19" s="482">
        <v>63</v>
      </c>
      <c r="J19" s="319"/>
      <c r="K19" s="250"/>
      <c r="L19" s="482">
        <v>80</v>
      </c>
      <c r="M19" s="482">
        <v>11</v>
      </c>
      <c r="N19" s="242"/>
      <c r="O19" s="242"/>
      <c r="P19" s="242"/>
      <c r="Q19" s="242"/>
      <c r="R19" s="242"/>
      <c r="S19" s="242"/>
      <c r="T19" s="242"/>
      <c r="U19" s="242"/>
      <c r="V19" s="242"/>
      <c r="W19" s="482">
        <v>28</v>
      </c>
      <c r="X19" s="482">
        <v>80</v>
      </c>
      <c r="Y19" s="242"/>
      <c r="Z19" s="41">
        <f t="shared" si="2"/>
        <v>586</v>
      </c>
      <c r="AA19" s="41">
        <f t="shared" si="0"/>
        <v>535</v>
      </c>
      <c r="AB19" s="41">
        <f t="shared" si="1"/>
        <v>11</v>
      </c>
    </row>
    <row r="20" spans="1:28" ht="17.399999999999999">
      <c r="A20" s="441" t="s">
        <v>1684</v>
      </c>
      <c r="B20" s="441" t="s">
        <v>487</v>
      </c>
      <c r="C20" s="482">
        <v>40</v>
      </c>
      <c r="D20" s="250"/>
      <c r="E20" s="242"/>
      <c r="F20" s="242"/>
      <c r="G20" s="242"/>
      <c r="H20" s="242"/>
      <c r="I20" s="242"/>
      <c r="J20" s="482">
        <v>32</v>
      </c>
      <c r="K20" s="482">
        <v>40</v>
      </c>
      <c r="L20" s="482">
        <v>23</v>
      </c>
      <c r="M20" s="482">
        <v>69</v>
      </c>
      <c r="N20" s="482">
        <v>80</v>
      </c>
      <c r="O20" s="482">
        <v>54</v>
      </c>
      <c r="P20" s="482">
        <v>48</v>
      </c>
      <c r="Q20" s="250"/>
      <c r="R20" s="250"/>
      <c r="S20" s="482">
        <v>52</v>
      </c>
      <c r="T20" s="482">
        <v>22</v>
      </c>
      <c r="U20" s="482">
        <v>19</v>
      </c>
      <c r="V20" s="482">
        <v>20</v>
      </c>
      <c r="W20" s="482">
        <v>52</v>
      </c>
      <c r="X20" s="250"/>
      <c r="Y20" s="482">
        <v>12</v>
      </c>
      <c r="Z20" s="41">
        <f t="shared" si="2"/>
        <v>563</v>
      </c>
      <c r="AA20" s="41">
        <f t="shared" si="0"/>
        <v>322</v>
      </c>
      <c r="AB20" s="41">
        <f t="shared" si="1"/>
        <v>201</v>
      </c>
    </row>
    <row r="21" spans="1:28" ht="17.399999999999999">
      <c r="A21" s="441" t="s">
        <v>1430</v>
      </c>
      <c r="B21" s="441" t="s">
        <v>487</v>
      </c>
      <c r="C21" s="242"/>
      <c r="D21" s="250"/>
      <c r="E21" s="482">
        <v>29</v>
      </c>
      <c r="F21" s="486">
        <v>70</v>
      </c>
      <c r="G21" s="482">
        <v>20</v>
      </c>
      <c r="H21" s="250"/>
      <c r="I21" s="482">
        <v>17</v>
      </c>
      <c r="J21" s="250"/>
      <c r="K21" s="242"/>
      <c r="L21" s="242"/>
      <c r="M21" s="242"/>
      <c r="N21" s="250"/>
      <c r="O21" s="250"/>
      <c r="P21" s="250"/>
      <c r="Q21" s="250"/>
      <c r="R21" s="482">
        <v>14</v>
      </c>
      <c r="S21" s="250"/>
      <c r="T21" s="250"/>
      <c r="U21" s="250"/>
      <c r="V21" s="250"/>
      <c r="W21" s="250"/>
      <c r="X21" s="250"/>
      <c r="Y21" s="250"/>
      <c r="Z21" s="41">
        <f t="shared" si="2"/>
        <v>150</v>
      </c>
      <c r="AA21" s="41">
        <f t="shared" si="0"/>
        <v>136</v>
      </c>
      <c r="AB21" s="41">
        <f t="shared" si="1"/>
        <v>14</v>
      </c>
    </row>
    <row r="22" spans="1:28" ht="17.399999999999999">
      <c r="A22" s="441" t="s">
        <v>1685</v>
      </c>
      <c r="B22" s="441" t="s">
        <v>488</v>
      </c>
      <c r="C22" s="242"/>
      <c r="D22" s="242"/>
      <c r="E22" s="242"/>
      <c r="F22" s="242"/>
      <c r="G22" s="242"/>
      <c r="H22" s="242"/>
      <c r="I22" s="242"/>
      <c r="J22" s="242"/>
      <c r="K22" s="250"/>
      <c r="L22" s="250"/>
      <c r="M22" s="250"/>
      <c r="N22" s="250"/>
      <c r="O22" s="482">
        <v>26</v>
      </c>
      <c r="P22" s="250"/>
      <c r="Q22" s="482">
        <v>61</v>
      </c>
      <c r="R22" s="242"/>
      <c r="S22" s="242"/>
      <c r="T22" s="250"/>
      <c r="U22" s="250"/>
      <c r="V22" s="250"/>
      <c r="W22" s="250"/>
      <c r="X22" s="242"/>
      <c r="Y22" s="242"/>
      <c r="Z22" s="41">
        <f t="shared" si="2"/>
        <v>87</v>
      </c>
      <c r="AA22" s="41">
        <f t="shared" si="0"/>
        <v>87</v>
      </c>
      <c r="AB22" s="41">
        <f t="shared" si="1"/>
        <v>0</v>
      </c>
    </row>
    <row r="23" spans="1:28" ht="17.399999999999999">
      <c r="A23" s="442" t="s">
        <v>1517</v>
      </c>
      <c r="B23" s="442" t="s">
        <v>488</v>
      </c>
      <c r="C23" s="483">
        <v>40</v>
      </c>
      <c r="D23" s="250"/>
      <c r="E23" s="250"/>
      <c r="F23" s="250"/>
      <c r="G23" s="482">
        <v>80</v>
      </c>
      <c r="H23" s="482">
        <v>23</v>
      </c>
      <c r="I23" s="482">
        <v>18</v>
      </c>
      <c r="J23" s="482">
        <v>48</v>
      </c>
      <c r="K23" s="482">
        <v>80</v>
      </c>
      <c r="L23" s="482">
        <v>57</v>
      </c>
      <c r="M23" s="482">
        <v>80</v>
      </c>
      <c r="N23" s="482">
        <v>51</v>
      </c>
      <c r="O23" s="482">
        <v>80</v>
      </c>
      <c r="P23" s="482">
        <v>32</v>
      </c>
      <c r="Q23" s="250"/>
      <c r="R23" s="482">
        <v>80</v>
      </c>
      <c r="S23" s="319"/>
      <c r="T23" s="242"/>
      <c r="U23" s="319"/>
      <c r="V23" s="482">
        <v>80</v>
      </c>
      <c r="W23" s="250"/>
      <c r="X23" s="482">
        <v>34</v>
      </c>
      <c r="Y23" s="482">
        <v>80</v>
      </c>
      <c r="Z23" s="41">
        <f t="shared" si="2"/>
        <v>863</v>
      </c>
      <c r="AA23" s="41">
        <f t="shared" si="0"/>
        <v>612</v>
      </c>
      <c r="AB23" s="41">
        <f t="shared" si="1"/>
        <v>211</v>
      </c>
    </row>
    <row r="24" spans="1:28" ht="17.399999999999999">
      <c r="A24" s="442" t="s">
        <v>1518</v>
      </c>
      <c r="B24" s="442" t="s">
        <v>488</v>
      </c>
      <c r="C24" s="242"/>
      <c r="D24" s="482">
        <v>64</v>
      </c>
      <c r="E24" s="482">
        <v>51</v>
      </c>
      <c r="F24" s="250"/>
      <c r="G24" s="482">
        <v>24</v>
      </c>
      <c r="H24" s="250"/>
      <c r="I24" s="482">
        <v>80</v>
      </c>
      <c r="J24" s="319"/>
      <c r="K24" s="250"/>
      <c r="L24" s="250"/>
      <c r="M24" s="250"/>
      <c r="N24" s="250"/>
      <c r="O24" s="482">
        <v>63</v>
      </c>
      <c r="P24" s="482">
        <v>14</v>
      </c>
      <c r="Q24" s="250"/>
      <c r="R24" s="250"/>
      <c r="S24" s="482">
        <v>25</v>
      </c>
      <c r="T24" s="482">
        <v>56</v>
      </c>
      <c r="U24" s="482">
        <v>80</v>
      </c>
      <c r="V24" s="482">
        <v>55</v>
      </c>
      <c r="W24" s="482">
        <v>51</v>
      </c>
      <c r="X24" s="250"/>
      <c r="Y24" s="482">
        <v>80</v>
      </c>
      <c r="Z24" s="41">
        <f t="shared" si="2"/>
        <v>643</v>
      </c>
      <c r="AA24" s="41">
        <f t="shared" si="0"/>
        <v>618</v>
      </c>
      <c r="AB24" s="41">
        <f t="shared" si="1"/>
        <v>25</v>
      </c>
    </row>
    <row r="25" spans="1:28" ht="17.399999999999999">
      <c r="A25" s="442" t="s">
        <v>1181</v>
      </c>
      <c r="B25" s="442" t="s">
        <v>481</v>
      </c>
      <c r="C25" s="483">
        <v>40</v>
      </c>
      <c r="D25" s="250"/>
      <c r="E25" s="250"/>
      <c r="F25" s="482">
        <v>40</v>
      </c>
      <c r="G25" s="482"/>
      <c r="H25" s="482">
        <v>80</v>
      </c>
      <c r="I25" s="250"/>
      <c r="J25" s="486">
        <v>70</v>
      </c>
      <c r="K25" s="482">
        <v>26</v>
      </c>
      <c r="L25" s="250"/>
      <c r="M25" s="250"/>
      <c r="N25" s="482">
        <v>49</v>
      </c>
      <c r="O25" s="250"/>
      <c r="P25" s="482">
        <v>80</v>
      </c>
      <c r="Q25" s="242"/>
      <c r="R25" s="250"/>
      <c r="S25" s="250"/>
      <c r="T25" s="250"/>
      <c r="U25" s="250"/>
      <c r="V25" s="250"/>
      <c r="W25" s="482">
        <v>80</v>
      </c>
      <c r="X25" s="482">
        <v>50</v>
      </c>
      <c r="Y25" s="242"/>
      <c r="Z25" s="41">
        <f t="shared" si="2"/>
        <v>515</v>
      </c>
      <c r="AA25" s="41">
        <f t="shared" si="0"/>
        <v>426</v>
      </c>
      <c r="AB25" s="41">
        <f t="shared" si="1"/>
        <v>49</v>
      </c>
    </row>
    <row r="26" spans="1:28" ht="17.399999999999999">
      <c r="A26" s="442" t="s">
        <v>1686</v>
      </c>
      <c r="B26" s="442" t="s">
        <v>481</v>
      </c>
      <c r="C26" s="242"/>
      <c r="D26" s="250"/>
      <c r="E26" s="250"/>
      <c r="F26" s="250"/>
      <c r="G26" s="250"/>
      <c r="H26" s="250"/>
      <c r="I26" s="250"/>
      <c r="J26" s="482">
        <v>13</v>
      </c>
      <c r="K26" s="482">
        <v>80</v>
      </c>
      <c r="L26" s="482">
        <v>19</v>
      </c>
      <c r="M26" s="250"/>
      <c r="N26" s="250"/>
      <c r="O26" s="250"/>
      <c r="P26" s="482">
        <v>66</v>
      </c>
      <c r="Q26" s="482">
        <v>61</v>
      </c>
      <c r="R26" s="250"/>
      <c r="S26" s="319"/>
      <c r="T26" s="250"/>
      <c r="U26" s="250"/>
      <c r="V26" s="250"/>
      <c r="W26" s="250"/>
      <c r="X26" s="482">
        <v>30</v>
      </c>
      <c r="Y26" s="482">
        <v>53</v>
      </c>
      <c r="Z26" s="41">
        <f t="shared" si="2"/>
        <v>322</v>
      </c>
      <c r="AA26" s="41">
        <f t="shared" si="0"/>
        <v>322</v>
      </c>
      <c r="AB26" s="41">
        <f t="shared" si="1"/>
        <v>0</v>
      </c>
    </row>
    <row r="27" spans="1:28" ht="17.399999999999999">
      <c r="A27" s="441" t="s">
        <v>1581</v>
      </c>
      <c r="B27" s="441" t="s">
        <v>481</v>
      </c>
      <c r="C27" s="482">
        <v>40</v>
      </c>
      <c r="D27" s="482">
        <v>80</v>
      </c>
      <c r="E27" s="482">
        <v>58</v>
      </c>
      <c r="F27" s="482">
        <v>60</v>
      </c>
      <c r="G27" s="482">
        <v>56</v>
      </c>
      <c r="H27" s="250"/>
      <c r="I27" s="482">
        <v>62</v>
      </c>
      <c r="J27" s="482">
        <v>67</v>
      </c>
      <c r="K27" s="250"/>
      <c r="L27" s="482">
        <v>61</v>
      </c>
      <c r="M27" s="482">
        <v>80</v>
      </c>
      <c r="N27" s="482">
        <v>80</v>
      </c>
      <c r="O27" s="482">
        <v>80</v>
      </c>
      <c r="P27" s="482">
        <v>80</v>
      </c>
      <c r="Q27" s="242"/>
      <c r="R27" s="242"/>
      <c r="S27" s="482">
        <v>80</v>
      </c>
      <c r="T27" s="482">
        <v>58</v>
      </c>
      <c r="U27" s="242"/>
      <c r="V27" s="242"/>
      <c r="W27" s="242"/>
      <c r="X27" s="242"/>
      <c r="Y27" s="242"/>
      <c r="Z27" s="41">
        <f t="shared" si="2"/>
        <v>942</v>
      </c>
      <c r="AA27" s="41">
        <f t="shared" si="0"/>
        <v>662</v>
      </c>
      <c r="AB27" s="41">
        <f t="shared" si="1"/>
        <v>240</v>
      </c>
    </row>
    <row r="28" spans="1:28" ht="17.399999999999999">
      <c r="A28" s="441" t="s">
        <v>1747</v>
      </c>
      <c r="B28" s="441" t="s">
        <v>481</v>
      </c>
      <c r="C28" s="333"/>
      <c r="D28" s="333"/>
      <c r="E28" s="333"/>
      <c r="F28" s="333"/>
      <c r="G28" s="333"/>
      <c r="H28" s="333"/>
      <c r="I28" s="333"/>
      <c r="J28" s="333"/>
      <c r="K28" s="482">
        <v>80</v>
      </c>
      <c r="L28" s="482">
        <v>80</v>
      </c>
      <c r="M28" s="482">
        <v>61</v>
      </c>
      <c r="N28" s="482">
        <v>31</v>
      </c>
      <c r="O28" s="482">
        <v>80</v>
      </c>
      <c r="P28" s="250"/>
      <c r="Q28" s="482">
        <v>80</v>
      </c>
      <c r="R28" s="482">
        <v>69</v>
      </c>
      <c r="S28" s="482">
        <v>80</v>
      </c>
      <c r="T28" s="482">
        <v>80</v>
      </c>
      <c r="U28" s="482">
        <v>80</v>
      </c>
      <c r="V28" s="482">
        <v>80</v>
      </c>
      <c r="W28" s="482">
        <v>29</v>
      </c>
      <c r="X28" s="242"/>
      <c r="Y28" s="242"/>
      <c r="Z28" s="41">
        <f t="shared" si="2"/>
        <v>830</v>
      </c>
      <c r="AA28" s="41">
        <f t="shared" si="0"/>
        <v>589</v>
      </c>
      <c r="AB28" s="41">
        <f t="shared" si="1"/>
        <v>241</v>
      </c>
    </row>
    <row r="29" spans="1:28" ht="17.399999999999999">
      <c r="A29" s="441" t="s">
        <v>805</v>
      </c>
      <c r="B29" s="441" t="s">
        <v>481</v>
      </c>
      <c r="C29" s="242"/>
      <c r="D29" s="242"/>
      <c r="E29" s="242"/>
      <c r="F29" s="242"/>
      <c r="G29" s="242"/>
      <c r="H29" s="242"/>
      <c r="I29" s="242"/>
      <c r="J29" s="242"/>
      <c r="K29" s="242"/>
      <c r="L29" s="250"/>
      <c r="M29" s="250"/>
      <c r="N29" s="250"/>
      <c r="O29" s="250"/>
      <c r="P29" s="250"/>
      <c r="Q29" s="250"/>
      <c r="R29" s="482">
        <v>11</v>
      </c>
      <c r="S29" s="482">
        <v>25</v>
      </c>
      <c r="T29" s="482">
        <v>24</v>
      </c>
      <c r="U29" s="482">
        <v>58</v>
      </c>
      <c r="V29" s="482">
        <v>25</v>
      </c>
      <c r="W29" s="482">
        <v>80</v>
      </c>
      <c r="X29" s="242"/>
      <c r="Y29" s="242"/>
      <c r="Z29" s="41">
        <f t="shared" si="2"/>
        <v>223</v>
      </c>
      <c r="AA29" s="41">
        <f t="shared" si="0"/>
        <v>187</v>
      </c>
      <c r="AB29" s="41">
        <f t="shared" si="1"/>
        <v>36</v>
      </c>
    </row>
    <row r="30" spans="1:28" ht="17.399999999999999">
      <c r="A30" s="441" t="s">
        <v>636</v>
      </c>
      <c r="B30" s="441" t="s">
        <v>481</v>
      </c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41">
        <f t="shared" si="2"/>
        <v>0</v>
      </c>
      <c r="AA30" s="41">
        <f t="shared" si="0"/>
        <v>0</v>
      </c>
      <c r="AB30" s="41">
        <f t="shared" si="1"/>
        <v>0</v>
      </c>
    </row>
    <row r="31" spans="1:28" ht="17.399999999999999">
      <c r="A31" s="441" t="s">
        <v>1687</v>
      </c>
      <c r="B31" s="441" t="s">
        <v>481</v>
      </c>
      <c r="C31" s="482">
        <v>40</v>
      </c>
      <c r="D31" s="482">
        <v>80</v>
      </c>
      <c r="E31" s="482">
        <v>80</v>
      </c>
      <c r="F31" s="482">
        <v>80</v>
      </c>
      <c r="G31" s="250"/>
      <c r="H31" s="482">
        <v>35</v>
      </c>
      <c r="I31" s="500">
        <v>23</v>
      </c>
      <c r="J31" s="493"/>
      <c r="K31" s="493"/>
      <c r="L31" s="482">
        <v>80</v>
      </c>
      <c r="M31" s="482">
        <v>80</v>
      </c>
      <c r="N31" s="482">
        <v>80</v>
      </c>
      <c r="O31" s="250"/>
      <c r="P31" s="250"/>
      <c r="Q31" s="482">
        <v>80</v>
      </c>
      <c r="R31" s="250"/>
      <c r="S31" s="250"/>
      <c r="T31" s="250"/>
      <c r="U31" s="250"/>
      <c r="V31" s="250"/>
      <c r="W31" s="250"/>
      <c r="X31" s="250"/>
      <c r="Y31" s="250"/>
      <c r="Z31" s="41">
        <f t="shared" si="2"/>
        <v>658</v>
      </c>
      <c r="AA31" s="41">
        <f t="shared" si="0"/>
        <v>458</v>
      </c>
      <c r="AB31" s="41">
        <f t="shared" si="1"/>
        <v>160</v>
      </c>
    </row>
    <row r="32" spans="1:28" ht="17.399999999999999">
      <c r="A32" s="441" t="s">
        <v>1192</v>
      </c>
      <c r="B32" s="441" t="s">
        <v>481</v>
      </c>
      <c r="C32" s="482">
        <v>60</v>
      </c>
      <c r="D32" s="250"/>
      <c r="E32" s="250"/>
      <c r="F32" s="482">
        <v>40</v>
      </c>
      <c r="G32" s="482">
        <v>80</v>
      </c>
      <c r="H32" s="482">
        <v>64</v>
      </c>
      <c r="I32" s="250"/>
      <c r="J32" s="482">
        <v>80</v>
      </c>
      <c r="K32" s="250"/>
      <c r="L32" s="250"/>
      <c r="M32" s="250"/>
      <c r="N32" s="250"/>
      <c r="O32" s="250"/>
      <c r="P32" s="250"/>
      <c r="Q32" s="482">
        <v>19</v>
      </c>
      <c r="R32" s="482">
        <v>80</v>
      </c>
      <c r="S32" s="319"/>
      <c r="T32" s="250"/>
      <c r="U32" s="482">
        <v>22</v>
      </c>
      <c r="V32" s="482">
        <v>70</v>
      </c>
      <c r="W32" s="250"/>
      <c r="X32" s="482">
        <v>80</v>
      </c>
      <c r="Y32" s="482">
        <v>27</v>
      </c>
      <c r="Z32" s="41">
        <f t="shared" si="2"/>
        <v>622</v>
      </c>
      <c r="AA32" s="41">
        <f t="shared" si="0"/>
        <v>482</v>
      </c>
      <c r="AB32" s="41">
        <f t="shared" si="1"/>
        <v>80</v>
      </c>
    </row>
    <row r="33" spans="1:28" ht="17.399999999999999">
      <c r="A33" s="497" t="s">
        <v>1688</v>
      </c>
      <c r="B33" s="498" t="s">
        <v>481</v>
      </c>
      <c r="C33" s="499">
        <v>60</v>
      </c>
      <c r="D33" s="482">
        <v>18</v>
      </c>
      <c r="E33" s="250"/>
      <c r="F33" s="250"/>
      <c r="G33" s="250"/>
      <c r="H33" s="482">
        <v>20</v>
      </c>
      <c r="I33" s="250"/>
      <c r="J33" s="250"/>
      <c r="K33" s="482">
        <v>54</v>
      </c>
      <c r="L33" s="250"/>
      <c r="M33" s="482">
        <v>19</v>
      </c>
      <c r="N33" s="250"/>
      <c r="O33" s="482">
        <v>17</v>
      </c>
      <c r="P33" s="250"/>
      <c r="Q33" s="250"/>
      <c r="R33" s="482">
        <v>80</v>
      </c>
      <c r="S33" s="486">
        <v>45</v>
      </c>
      <c r="T33" s="250"/>
      <c r="U33" s="250"/>
      <c r="V33" s="250"/>
      <c r="W33" s="250"/>
      <c r="X33" s="482">
        <v>80</v>
      </c>
      <c r="Y33" s="486">
        <v>70</v>
      </c>
      <c r="Z33" s="41">
        <f t="shared" si="2"/>
        <v>463</v>
      </c>
      <c r="AA33" s="41">
        <f t="shared" si="0"/>
        <v>259</v>
      </c>
      <c r="AB33" s="41">
        <f t="shared" si="1"/>
        <v>144</v>
      </c>
    </row>
    <row r="34" spans="1:28" ht="17.399999999999999">
      <c r="A34" s="441" t="s">
        <v>1276</v>
      </c>
      <c r="B34" s="441" t="s">
        <v>97</v>
      </c>
      <c r="C34" s="250"/>
      <c r="D34" s="250"/>
      <c r="E34" s="250"/>
      <c r="F34" s="482">
        <v>43</v>
      </c>
      <c r="G34" s="250"/>
      <c r="H34" s="482">
        <v>33</v>
      </c>
      <c r="I34" s="250"/>
      <c r="J34" s="250"/>
      <c r="K34" s="250"/>
      <c r="L34" s="250"/>
      <c r="M34" s="250"/>
      <c r="N34" s="482">
        <v>10</v>
      </c>
      <c r="O34" s="250"/>
      <c r="P34" s="250"/>
      <c r="Q34" s="250"/>
      <c r="R34" s="250"/>
      <c r="S34" s="250"/>
      <c r="T34" s="250"/>
      <c r="U34" s="250"/>
      <c r="V34" s="250"/>
      <c r="W34" s="426"/>
      <c r="X34" s="426"/>
      <c r="Y34" s="426"/>
      <c r="Z34" s="41">
        <f t="shared" si="2"/>
        <v>86</v>
      </c>
      <c r="AA34" s="41">
        <f t="shared" si="0"/>
        <v>76</v>
      </c>
      <c r="AB34" s="41">
        <f t="shared" si="1"/>
        <v>10</v>
      </c>
    </row>
    <row r="35" spans="1:28" ht="17.399999999999999">
      <c r="A35" s="441" t="s">
        <v>1582</v>
      </c>
      <c r="B35" s="441" t="s">
        <v>97</v>
      </c>
      <c r="C35" s="482">
        <v>40</v>
      </c>
      <c r="D35" s="482">
        <v>62</v>
      </c>
      <c r="E35" s="486">
        <v>49</v>
      </c>
      <c r="F35" s="250"/>
      <c r="G35" s="482">
        <v>58</v>
      </c>
      <c r="H35" s="482">
        <v>47</v>
      </c>
      <c r="I35" s="482">
        <v>17</v>
      </c>
      <c r="J35" s="482">
        <v>53</v>
      </c>
      <c r="K35" s="482">
        <v>80</v>
      </c>
      <c r="L35" s="482">
        <v>56</v>
      </c>
      <c r="M35" s="242"/>
      <c r="N35" s="242"/>
      <c r="O35" s="482">
        <v>40</v>
      </c>
      <c r="P35" s="242"/>
      <c r="Q35" s="242"/>
      <c r="R35" s="250"/>
      <c r="S35" s="482">
        <v>34</v>
      </c>
      <c r="T35" s="482">
        <v>80</v>
      </c>
      <c r="U35" s="482">
        <v>66</v>
      </c>
      <c r="V35" s="482">
        <v>27</v>
      </c>
      <c r="W35" s="482">
        <v>58</v>
      </c>
      <c r="X35" s="482">
        <v>40</v>
      </c>
      <c r="Y35" s="482">
        <v>61</v>
      </c>
      <c r="Z35" s="41">
        <f t="shared" si="2"/>
        <v>868</v>
      </c>
      <c r="AA35" s="41">
        <f t="shared" si="0"/>
        <v>794</v>
      </c>
      <c r="AB35" s="41">
        <f t="shared" si="1"/>
        <v>34</v>
      </c>
    </row>
    <row r="36" spans="1:28" ht="17.399999999999999">
      <c r="A36" s="442" t="s">
        <v>1418</v>
      </c>
      <c r="B36" s="442" t="s">
        <v>97</v>
      </c>
      <c r="C36" s="483">
        <v>40</v>
      </c>
      <c r="D36" s="482">
        <v>18</v>
      </c>
      <c r="E36" s="482">
        <v>21</v>
      </c>
      <c r="F36" s="482">
        <v>80</v>
      </c>
      <c r="G36" s="482">
        <v>22</v>
      </c>
      <c r="H36" s="250"/>
      <c r="I36" s="482">
        <v>79</v>
      </c>
      <c r="J36" s="242"/>
      <c r="K36" s="250"/>
      <c r="L36" s="250"/>
      <c r="M36" s="242"/>
      <c r="N36" s="242"/>
      <c r="O36" s="250"/>
      <c r="P36" s="482">
        <v>69</v>
      </c>
      <c r="Q36" s="482">
        <v>78</v>
      </c>
      <c r="R36" s="482">
        <v>76</v>
      </c>
      <c r="S36" s="482">
        <v>46</v>
      </c>
      <c r="T36" s="319"/>
      <c r="U36" s="319"/>
      <c r="V36" s="319"/>
      <c r="W36" s="482">
        <v>22</v>
      </c>
      <c r="X36" s="482">
        <v>40</v>
      </c>
      <c r="Y36" s="482">
        <v>19</v>
      </c>
      <c r="Z36" s="41">
        <f t="shared" si="2"/>
        <v>610</v>
      </c>
      <c r="AA36" s="41">
        <f t="shared" si="0"/>
        <v>448</v>
      </c>
      <c r="AB36" s="41">
        <f t="shared" si="1"/>
        <v>122</v>
      </c>
    </row>
    <row r="37" spans="1:28" ht="17.399999999999999">
      <c r="A37" s="442" t="s">
        <v>461</v>
      </c>
      <c r="B37" s="442" t="s">
        <v>97</v>
      </c>
      <c r="C37" s="242"/>
      <c r="D37" s="242"/>
      <c r="E37" s="242"/>
      <c r="F37" s="242"/>
      <c r="G37" s="242"/>
      <c r="H37" s="242"/>
      <c r="I37" s="242"/>
      <c r="J37" s="242"/>
      <c r="K37" s="250"/>
      <c r="L37" s="482">
        <v>24</v>
      </c>
      <c r="M37" s="482">
        <v>78</v>
      </c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41">
        <f t="shared" si="2"/>
        <v>102</v>
      </c>
      <c r="AA37" s="41">
        <f t="shared" si="0"/>
        <v>24</v>
      </c>
      <c r="AB37" s="41">
        <f t="shared" si="1"/>
        <v>78</v>
      </c>
    </row>
    <row r="38" spans="1:28" ht="17.399999999999999">
      <c r="A38" s="441" t="s">
        <v>1277</v>
      </c>
      <c r="B38" s="495" t="s">
        <v>97</v>
      </c>
      <c r="C38" s="482">
        <v>14</v>
      </c>
      <c r="D38" s="250"/>
      <c r="E38" s="250"/>
      <c r="F38" s="250"/>
      <c r="G38" s="250"/>
      <c r="H38" s="250"/>
      <c r="I38" s="250"/>
      <c r="J38" s="482">
        <v>27</v>
      </c>
      <c r="K38" s="482">
        <v>15</v>
      </c>
      <c r="L38" s="250"/>
      <c r="M38" s="482">
        <v>2</v>
      </c>
      <c r="N38" s="482">
        <v>70</v>
      </c>
      <c r="O38" s="482">
        <v>40</v>
      </c>
      <c r="P38" s="482">
        <v>11</v>
      </c>
      <c r="Q38" s="482">
        <v>2</v>
      </c>
      <c r="R38" s="482">
        <v>4</v>
      </c>
      <c r="S38" s="319"/>
      <c r="T38" s="323"/>
      <c r="U38" s="482">
        <v>14</v>
      </c>
      <c r="V38" s="482">
        <v>53</v>
      </c>
      <c r="W38" s="250"/>
      <c r="X38" s="250"/>
      <c r="Y38" s="250"/>
      <c r="Z38" s="41">
        <f t="shared" si="2"/>
        <v>252</v>
      </c>
      <c r="AA38" s="41">
        <f t="shared" si="0"/>
        <v>162</v>
      </c>
      <c r="AB38" s="41">
        <f t="shared" si="1"/>
        <v>76</v>
      </c>
    </row>
    <row r="39" spans="1:28" ht="17.399999999999999">
      <c r="A39" s="441" t="s">
        <v>1689</v>
      </c>
      <c r="B39" s="441" t="s">
        <v>103</v>
      </c>
      <c r="C39" s="482">
        <v>40</v>
      </c>
      <c r="D39" s="250"/>
      <c r="E39" s="250"/>
      <c r="F39" s="250"/>
      <c r="G39" s="482">
        <v>12</v>
      </c>
      <c r="H39" s="482">
        <v>22</v>
      </c>
      <c r="I39" s="250"/>
      <c r="J39" s="250"/>
      <c r="K39" s="482">
        <v>40</v>
      </c>
      <c r="L39" s="250"/>
      <c r="M39" s="250"/>
      <c r="N39" s="250"/>
      <c r="O39" s="250"/>
      <c r="P39" s="250"/>
      <c r="Q39" s="250"/>
      <c r="R39" s="250"/>
      <c r="S39" s="426"/>
      <c r="T39" s="426"/>
      <c r="U39" s="426"/>
      <c r="V39" s="426"/>
      <c r="W39" s="426"/>
      <c r="X39" s="426"/>
      <c r="Y39" s="426"/>
      <c r="Z39" s="41">
        <f t="shared" si="2"/>
        <v>114</v>
      </c>
      <c r="AA39" s="41">
        <f t="shared" si="0"/>
        <v>74</v>
      </c>
      <c r="AB39" s="41">
        <f t="shared" si="1"/>
        <v>0</v>
      </c>
    </row>
    <row r="40" spans="1:28" ht="17.399999999999999">
      <c r="A40" s="442" t="s">
        <v>1690</v>
      </c>
      <c r="B40" s="442" t="s">
        <v>103</v>
      </c>
      <c r="C40" s="483">
        <v>40</v>
      </c>
      <c r="D40" s="482">
        <v>80</v>
      </c>
      <c r="E40" s="482">
        <v>80</v>
      </c>
      <c r="F40" s="482">
        <v>80</v>
      </c>
      <c r="G40" s="482">
        <v>68</v>
      </c>
      <c r="H40" s="250"/>
      <c r="I40" s="482">
        <v>58</v>
      </c>
      <c r="J40" s="482">
        <v>53</v>
      </c>
      <c r="K40" s="242"/>
      <c r="L40" s="250"/>
      <c r="M40" s="482">
        <v>80</v>
      </c>
      <c r="N40" s="482">
        <v>80</v>
      </c>
      <c r="O40" s="250"/>
      <c r="P40" s="482">
        <v>72</v>
      </c>
      <c r="Q40" s="482">
        <v>80</v>
      </c>
      <c r="R40" s="482">
        <v>80</v>
      </c>
      <c r="S40" s="482">
        <v>80</v>
      </c>
      <c r="T40" s="482">
        <v>80</v>
      </c>
      <c r="U40" s="482">
        <v>80</v>
      </c>
      <c r="V40" s="482">
        <v>62</v>
      </c>
      <c r="W40" s="242"/>
      <c r="X40" s="482">
        <v>25</v>
      </c>
      <c r="Y40" s="486">
        <v>70</v>
      </c>
      <c r="Z40" s="41">
        <f t="shared" si="2"/>
        <v>1248</v>
      </c>
      <c r="AA40" s="41">
        <f t="shared" si="0"/>
        <v>888</v>
      </c>
      <c r="AB40" s="41">
        <f t="shared" si="1"/>
        <v>320</v>
      </c>
    </row>
    <row r="41" spans="1:28" ht="17.399999999999999">
      <c r="A41" s="442" t="s">
        <v>1735</v>
      </c>
      <c r="B41" s="442" t="s">
        <v>103</v>
      </c>
      <c r="C41" s="333"/>
      <c r="D41" s="333"/>
      <c r="E41" s="333"/>
      <c r="F41" s="333"/>
      <c r="G41" s="250"/>
      <c r="H41" s="482">
        <v>80</v>
      </c>
      <c r="I41" s="482">
        <v>22</v>
      </c>
      <c r="J41" s="482">
        <v>27</v>
      </c>
      <c r="K41" s="482">
        <v>80</v>
      </c>
      <c r="L41" s="482">
        <v>80</v>
      </c>
      <c r="M41" s="482">
        <v>33</v>
      </c>
      <c r="N41" s="482">
        <v>28</v>
      </c>
      <c r="O41" s="482">
        <v>57</v>
      </c>
      <c r="P41" s="250"/>
      <c r="Q41" s="482">
        <v>2</v>
      </c>
      <c r="R41" s="482">
        <v>23</v>
      </c>
      <c r="S41" s="482">
        <v>80</v>
      </c>
      <c r="T41" s="482">
        <v>13</v>
      </c>
      <c r="U41" s="250"/>
      <c r="V41" s="482">
        <v>18</v>
      </c>
      <c r="W41" s="482">
        <v>80</v>
      </c>
      <c r="X41" s="482">
        <v>55</v>
      </c>
      <c r="Y41" s="482">
        <v>28</v>
      </c>
      <c r="Z41" s="41">
        <f t="shared" si="2"/>
        <v>706</v>
      </c>
      <c r="AA41" s="41">
        <f t="shared" si="0"/>
        <v>542</v>
      </c>
      <c r="AB41" s="41">
        <f t="shared" si="1"/>
        <v>164</v>
      </c>
    </row>
    <row r="42" spans="1:28" ht="17.399999999999999">
      <c r="A42" s="441" t="s">
        <v>1691</v>
      </c>
      <c r="B42" s="495" t="s">
        <v>103</v>
      </c>
      <c r="C42" s="250"/>
      <c r="D42" s="250"/>
      <c r="E42" s="250"/>
      <c r="F42" s="250"/>
      <c r="G42" s="250"/>
      <c r="H42" s="482">
        <v>8</v>
      </c>
      <c r="I42" s="250"/>
      <c r="J42" s="250"/>
      <c r="K42" s="250"/>
      <c r="L42" s="250"/>
      <c r="M42" s="250"/>
      <c r="N42" s="250"/>
      <c r="O42" s="482">
        <v>23</v>
      </c>
      <c r="P42" s="482">
        <v>8</v>
      </c>
      <c r="Q42" s="250"/>
      <c r="R42" s="250"/>
      <c r="S42" s="319"/>
      <c r="T42" s="250"/>
      <c r="U42" s="250"/>
      <c r="V42" s="250"/>
      <c r="W42" s="323"/>
      <c r="X42" s="319"/>
      <c r="Y42" s="319"/>
      <c r="Z42" s="41">
        <f t="shared" si="2"/>
        <v>39</v>
      </c>
      <c r="AA42" s="41">
        <f t="shared" si="0"/>
        <v>39</v>
      </c>
      <c r="AB42" s="41">
        <f t="shared" si="1"/>
        <v>0</v>
      </c>
    </row>
    <row r="43" spans="1:28" ht="17.399999999999999">
      <c r="A43" s="441" t="s">
        <v>1412</v>
      </c>
      <c r="B43" s="441" t="s">
        <v>103</v>
      </c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50"/>
      <c r="O43" s="250"/>
      <c r="P43" s="250"/>
      <c r="Q43" s="250"/>
      <c r="R43" s="250"/>
      <c r="S43" s="250"/>
      <c r="T43" s="250"/>
      <c r="U43" s="482">
        <v>12</v>
      </c>
      <c r="V43" s="250"/>
      <c r="W43" s="242"/>
      <c r="X43" s="242"/>
      <c r="Y43" s="242"/>
      <c r="Z43" s="41">
        <f t="shared" si="2"/>
        <v>12</v>
      </c>
      <c r="AA43" s="41">
        <f t="shared" si="0"/>
        <v>12</v>
      </c>
      <c r="AB43" s="41">
        <f t="shared" si="1"/>
        <v>0</v>
      </c>
    </row>
    <row r="44" spans="1:28" ht="17.399999999999999">
      <c r="A44" s="441" t="s">
        <v>626</v>
      </c>
      <c r="B44" s="441" t="s">
        <v>98</v>
      </c>
      <c r="C44" s="482">
        <v>34</v>
      </c>
      <c r="D44" s="250"/>
      <c r="E44" s="250"/>
      <c r="F44" s="250"/>
      <c r="G44" s="482">
        <v>80</v>
      </c>
      <c r="H44" s="482">
        <v>58</v>
      </c>
      <c r="I44" s="482">
        <v>63</v>
      </c>
      <c r="J44" s="482">
        <v>48</v>
      </c>
      <c r="K44" s="242"/>
      <c r="L44" s="250"/>
      <c r="M44" s="250"/>
      <c r="N44" s="250"/>
      <c r="O44" s="482">
        <v>23</v>
      </c>
      <c r="P44" s="250"/>
      <c r="Q44" s="482">
        <v>80</v>
      </c>
      <c r="R44" s="482">
        <v>60</v>
      </c>
      <c r="S44" s="242"/>
      <c r="T44" s="482">
        <v>80</v>
      </c>
      <c r="U44" s="250"/>
      <c r="V44" s="482">
        <v>80</v>
      </c>
      <c r="W44" s="250"/>
      <c r="X44" s="242"/>
      <c r="Y44" s="242"/>
      <c r="Z44" s="41">
        <f t="shared" si="2"/>
        <v>606</v>
      </c>
      <c r="AA44" s="41">
        <f t="shared" si="0"/>
        <v>512</v>
      </c>
      <c r="AB44" s="41">
        <f t="shared" si="1"/>
        <v>60</v>
      </c>
    </row>
    <row r="45" spans="1:28" ht="17.399999999999999">
      <c r="A45" s="441" t="s">
        <v>1570</v>
      </c>
      <c r="B45" s="441" t="s">
        <v>98</v>
      </c>
      <c r="C45" s="482">
        <v>40</v>
      </c>
      <c r="D45" s="482">
        <v>62</v>
      </c>
      <c r="E45" s="482">
        <v>68</v>
      </c>
      <c r="F45" s="482">
        <v>13</v>
      </c>
      <c r="G45" s="242"/>
      <c r="H45" s="242"/>
      <c r="I45" s="242"/>
      <c r="J45" s="242"/>
      <c r="K45" s="482">
        <v>22</v>
      </c>
      <c r="L45" s="482">
        <v>71</v>
      </c>
      <c r="M45" s="482">
        <v>80</v>
      </c>
      <c r="N45" s="482">
        <v>80</v>
      </c>
      <c r="O45" s="482">
        <v>57</v>
      </c>
      <c r="P45" s="482">
        <v>69</v>
      </c>
      <c r="Q45" s="250"/>
      <c r="R45" s="482">
        <v>20</v>
      </c>
      <c r="S45" s="482">
        <v>25</v>
      </c>
      <c r="T45" s="250"/>
      <c r="U45" s="482">
        <v>80</v>
      </c>
      <c r="V45" s="250"/>
      <c r="W45" s="250"/>
      <c r="X45" s="482">
        <v>56</v>
      </c>
      <c r="Y45" s="482">
        <v>72</v>
      </c>
      <c r="Z45" s="41">
        <f t="shared" si="2"/>
        <v>815</v>
      </c>
      <c r="AA45" s="41">
        <f t="shared" si="0"/>
        <v>570</v>
      </c>
      <c r="AB45" s="41">
        <f t="shared" si="1"/>
        <v>205</v>
      </c>
    </row>
    <row r="46" spans="1:28" ht="17.399999999999999">
      <c r="A46" s="441" t="s">
        <v>1280</v>
      </c>
      <c r="B46" s="441" t="s">
        <v>98</v>
      </c>
      <c r="C46" s="482">
        <v>40</v>
      </c>
      <c r="D46" s="482">
        <v>80</v>
      </c>
      <c r="E46" s="482">
        <v>80</v>
      </c>
      <c r="F46" s="482">
        <v>31</v>
      </c>
      <c r="G46" s="242"/>
      <c r="H46" s="242"/>
      <c r="I46" s="250"/>
      <c r="J46" s="319"/>
      <c r="K46" s="482">
        <v>40</v>
      </c>
      <c r="L46" s="482">
        <v>80</v>
      </c>
      <c r="M46" s="482">
        <v>80</v>
      </c>
      <c r="N46" s="250"/>
      <c r="O46" s="482">
        <v>80</v>
      </c>
      <c r="P46" s="482">
        <v>80</v>
      </c>
      <c r="Q46" s="482">
        <v>69</v>
      </c>
      <c r="R46" s="482">
        <v>80</v>
      </c>
      <c r="S46" s="482">
        <v>80</v>
      </c>
      <c r="T46" s="319"/>
      <c r="U46" s="482">
        <v>80</v>
      </c>
      <c r="V46" s="482">
        <v>40</v>
      </c>
      <c r="W46" s="482">
        <v>80</v>
      </c>
      <c r="X46" s="482">
        <v>80</v>
      </c>
      <c r="Y46" s="482">
        <v>80</v>
      </c>
      <c r="Z46" s="41">
        <f t="shared" si="2"/>
        <v>1180</v>
      </c>
      <c r="AA46" s="41">
        <f t="shared" si="0"/>
        <v>900</v>
      </c>
      <c r="AB46" s="41">
        <f t="shared" si="1"/>
        <v>240</v>
      </c>
    </row>
    <row r="47" spans="1:28" ht="17.399999999999999">
      <c r="A47" s="441" t="s">
        <v>1692</v>
      </c>
      <c r="B47" s="441" t="s">
        <v>643</v>
      </c>
      <c r="C47" s="250"/>
      <c r="D47" s="250"/>
      <c r="E47" s="250"/>
      <c r="F47" s="250"/>
      <c r="G47" s="482">
        <v>80</v>
      </c>
      <c r="H47" s="250"/>
      <c r="I47" s="482">
        <v>80</v>
      </c>
      <c r="J47" s="482">
        <v>80</v>
      </c>
      <c r="K47" s="250"/>
      <c r="L47" s="250"/>
      <c r="M47" s="250"/>
      <c r="N47" s="250"/>
      <c r="O47" s="250"/>
      <c r="P47" s="250"/>
      <c r="Q47" s="250"/>
      <c r="R47" s="250"/>
      <c r="S47" s="319"/>
      <c r="T47" s="482">
        <v>10</v>
      </c>
      <c r="U47" s="250"/>
      <c r="V47" s="482">
        <v>40</v>
      </c>
      <c r="W47" s="250"/>
      <c r="X47" s="250"/>
      <c r="Y47" s="250"/>
      <c r="Z47" s="41">
        <f t="shared" si="2"/>
        <v>290</v>
      </c>
      <c r="AA47" s="41">
        <f t="shared" si="0"/>
        <v>290</v>
      </c>
      <c r="AB47" s="41">
        <f t="shared" si="1"/>
        <v>0</v>
      </c>
    </row>
    <row r="48" spans="1:28" ht="17.399999999999999">
      <c r="A48" s="441" t="s">
        <v>1693</v>
      </c>
      <c r="B48" s="441" t="s">
        <v>98</v>
      </c>
      <c r="C48" s="250"/>
      <c r="D48" s="250"/>
      <c r="E48" s="250"/>
      <c r="F48" s="242"/>
      <c r="G48" s="242"/>
      <c r="H48" s="242"/>
      <c r="I48" s="242"/>
      <c r="J48" s="242"/>
      <c r="K48" s="242"/>
      <c r="L48" s="250"/>
      <c r="M48" s="250"/>
      <c r="N48" s="482">
        <v>22</v>
      </c>
      <c r="O48" s="250"/>
      <c r="P48" s="482">
        <v>11</v>
      </c>
      <c r="Q48" s="250"/>
      <c r="R48" s="250"/>
      <c r="S48" s="319"/>
      <c r="T48" s="426"/>
      <c r="U48" s="426"/>
      <c r="V48" s="426"/>
      <c r="W48" s="426"/>
      <c r="X48" s="426"/>
      <c r="Y48" s="426"/>
      <c r="Z48" s="41">
        <f t="shared" si="2"/>
        <v>33</v>
      </c>
      <c r="AA48" s="41">
        <f t="shared" si="0"/>
        <v>11</v>
      </c>
      <c r="AB48" s="41">
        <f t="shared" si="1"/>
        <v>22</v>
      </c>
    </row>
    <row r="49" spans="1:28" ht="17.399999999999999">
      <c r="A49" s="441" t="s">
        <v>1623</v>
      </c>
      <c r="B49" s="441" t="s">
        <v>98</v>
      </c>
      <c r="C49" s="482">
        <v>40</v>
      </c>
      <c r="D49" s="482">
        <v>18</v>
      </c>
      <c r="E49" s="482">
        <v>12</v>
      </c>
      <c r="F49" s="482">
        <v>24</v>
      </c>
      <c r="G49" s="250"/>
      <c r="H49" s="482">
        <v>80</v>
      </c>
      <c r="I49" s="250"/>
      <c r="J49" s="242"/>
      <c r="K49" s="250"/>
      <c r="L49" s="482">
        <v>9</v>
      </c>
      <c r="M49" s="482">
        <v>19</v>
      </c>
      <c r="N49" s="482">
        <v>58</v>
      </c>
      <c r="O49" s="250"/>
      <c r="P49" s="250"/>
      <c r="Q49" s="482">
        <v>11</v>
      </c>
      <c r="R49" s="250"/>
      <c r="S49" s="482">
        <v>55</v>
      </c>
      <c r="T49" s="482">
        <v>70</v>
      </c>
      <c r="U49" s="242"/>
      <c r="V49" s="250"/>
      <c r="W49" s="482">
        <v>80</v>
      </c>
      <c r="X49" s="250"/>
      <c r="Y49" s="242"/>
      <c r="Z49" s="41">
        <f t="shared" si="2"/>
        <v>476</v>
      </c>
      <c r="AA49" s="41">
        <f t="shared" si="0"/>
        <v>304</v>
      </c>
      <c r="AB49" s="41">
        <f t="shared" si="1"/>
        <v>132</v>
      </c>
    </row>
    <row r="50" spans="1:28" ht="18" customHeight="1">
      <c r="A50" s="441" t="s">
        <v>1003</v>
      </c>
      <c r="B50" s="441" t="s">
        <v>106</v>
      </c>
      <c r="C50" s="482">
        <v>40</v>
      </c>
      <c r="D50" s="482">
        <v>80</v>
      </c>
      <c r="E50" s="482">
        <v>80</v>
      </c>
      <c r="F50" s="482">
        <v>80</v>
      </c>
      <c r="G50" s="250"/>
      <c r="H50" s="482">
        <v>72</v>
      </c>
      <c r="I50" s="482">
        <v>80</v>
      </c>
      <c r="J50" s="319"/>
      <c r="K50" s="250"/>
      <c r="L50" s="482">
        <v>51</v>
      </c>
      <c r="M50" s="250"/>
      <c r="N50" s="250"/>
      <c r="O50" s="482">
        <v>71</v>
      </c>
      <c r="P50" s="250"/>
      <c r="Q50" s="482">
        <v>78</v>
      </c>
      <c r="R50" s="482">
        <v>80</v>
      </c>
      <c r="S50" s="319"/>
      <c r="T50" s="319"/>
      <c r="U50" s="319"/>
      <c r="V50" s="319"/>
      <c r="W50" s="242"/>
      <c r="X50" s="242"/>
      <c r="Y50" s="242"/>
      <c r="Z50" s="41">
        <f t="shared" si="2"/>
        <v>712</v>
      </c>
      <c r="AA50" s="41">
        <f t="shared" si="0"/>
        <v>592</v>
      </c>
      <c r="AB50" s="41">
        <f t="shared" si="1"/>
        <v>80</v>
      </c>
    </row>
    <row r="51" spans="1:28" ht="17.399999999999999">
      <c r="A51" s="497" t="s">
        <v>1607</v>
      </c>
      <c r="B51" s="498" t="s">
        <v>106</v>
      </c>
      <c r="C51" s="499">
        <v>40</v>
      </c>
      <c r="D51" s="482">
        <v>80</v>
      </c>
      <c r="E51" s="486">
        <v>70</v>
      </c>
      <c r="F51" s="250"/>
      <c r="G51" s="482">
        <v>80</v>
      </c>
      <c r="H51" s="242"/>
      <c r="I51" s="242"/>
      <c r="J51" s="250"/>
      <c r="K51" s="482">
        <v>80</v>
      </c>
      <c r="L51" s="250"/>
      <c r="M51" s="242"/>
      <c r="N51" s="482">
        <v>80</v>
      </c>
      <c r="O51" s="482">
        <v>80</v>
      </c>
      <c r="P51" s="250"/>
      <c r="Q51" s="486">
        <v>70</v>
      </c>
      <c r="R51" s="482">
        <v>80</v>
      </c>
      <c r="S51" s="242"/>
      <c r="T51" s="242"/>
      <c r="U51" s="482">
        <v>80</v>
      </c>
      <c r="V51" s="482">
        <v>80</v>
      </c>
      <c r="W51" s="482">
        <v>80</v>
      </c>
      <c r="X51" s="482">
        <v>80</v>
      </c>
      <c r="Y51" s="482">
        <v>80</v>
      </c>
      <c r="Z51" s="41">
        <f t="shared" si="2"/>
        <v>1060</v>
      </c>
      <c r="AA51" s="41">
        <f t="shared" si="0"/>
        <v>860</v>
      </c>
      <c r="AB51" s="41">
        <f t="shared" si="1"/>
        <v>160</v>
      </c>
    </row>
    <row r="52" spans="1:28" ht="17.399999999999999">
      <c r="A52" s="497" t="s">
        <v>1729</v>
      </c>
      <c r="B52" s="498" t="s">
        <v>106</v>
      </c>
      <c r="C52" s="333"/>
      <c r="D52" s="333"/>
      <c r="E52" s="333"/>
      <c r="F52" s="250"/>
      <c r="G52" s="482">
        <v>80</v>
      </c>
      <c r="H52" s="482">
        <v>80</v>
      </c>
      <c r="I52" s="250"/>
      <c r="J52" s="482">
        <v>80</v>
      </c>
      <c r="K52" s="250"/>
      <c r="L52" s="250"/>
      <c r="M52" s="482">
        <v>39</v>
      </c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1">
        <f t="shared" si="2"/>
        <v>279</v>
      </c>
      <c r="AA52" s="41">
        <f t="shared" si="0"/>
        <v>240</v>
      </c>
      <c r="AB52" s="41">
        <f t="shared" si="1"/>
        <v>39</v>
      </c>
    </row>
    <row r="53" spans="1:28" ht="17.399999999999999">
      <c r="A53" s="441" t="s">
        <v>1694</v>
      </c>
      <c r="B53" s="441" t="s">
        <v>106</v>
      </c>
      <c r="C53" s="242"/>
      <c r="D53" s="242"/>
      <c r="E53" s="242"/>
      <c r="F53" s="242"/>
      <c r="G53" s="242"/>
      <c r="H53" s="242"/>
      <c r="I53" s="242"/>
      <c r="J53" s="242"/>
      <c r="K53" s="250"/>
      <c r="L53" s="482">
        <v>29</v>
      </c>
      <c r="M53" s="482">
        <v>61</v>
      </c>
      <c r="N53" s="482">
        <v>80</v>
      </c>
      <c r="O53" s="250"/>
      <c r="P53" s="482">
        <v>80</v>
      </c>
      <c r="Q53" s="250"/>
      <c r="R53" s="250"/>
      <c r="S53" s="482">
        <v>80</v>
      </c>
      <c r="T53" s="482">
        <v>67</v>
      </c>
      <c r="U53" s="482">
        <v>53</v>
      </c>
      <c r="V53" s="242"/>
      <c r="W53" s="482">
        <v>80</v>
      </c>
      <c r="X53" s="482">
        <v>80</v>
      </c>
      <c r="Y53" s="482">
        <v>52</v>
      </c>
      <c r="Z53" s="41">
        <f t="shared" si="2"/>
        <v>662</v>
      </c>
      <c r="AA53" s="41">
        <f t="shared" si="0"/>
        <v>441</v>
      </c>
      <c r="AB53" s="41">
        <f t="shared" si="1"/>
        <v>221</v>
      </c>
    </row>
    <row r="54" spans="1:28" ht="17.399999999999999">
      <c r="A54" s="441" t="s">
        <v>1695</v>
      </c>
      <c r="B54" s="441" t="s">
        <v>313</v>
      </c>
      <c r="C54" s="482">
        <v>80</v>
      </c>
      <c r="D54" s="482">
        <v>64</v>
      </c>
      <c r="E54" s="482">
        <v>59</v>
      </c>
      <c r="F54" s="482">
        <v>80</v>
      </c>
      <c r="G54" s="250"/>
      <c r="H54" s="250"/>
      <c r="I54" s="482">
        <v>33</v>
      </c>
      <c r="J54" s="482">
        <v>80</v>
      </c>
      <c r="K54" s="482">
        <v>65</v>
      </c>
      <c r="L54" s="242"/>
      <c r="M54" s="242"/>
      <c r="N54" s="482">
        <v>52</v>
      </c>
      <c r="O54" s="242"/>
      <c r="P54" s="242"/>
      <c r="Q54" s="242"/>
      <c r="R54" s="242"/>
      <c r="S54" s="250"/>
      <c r="T54" s="250"/>
      <c r="U54" s="482">
        <v>27</v>
      </c>
      <c r="V54" s="482">
        <v>80</v>
      </c>
      <c r="W54" s="482">
        <v>51</v>
      </c>
      <c r="X54" s="482">
        <v>44</v>
      </c>
      <c r="Y54" s="482">
        <v>8</v>
      </c>
      <c r="Z54" s="41">
        <f t="shared" si="2"/>
        <v>723</v>
      </c>
      <c r="AA54" s="41">
        <f t="shared" si="0"/>
        <v>591</v>
      </c>
      <c r="AB54" s="41">
        <f t="shared" si="1"/>
        <v>52</v>
      </c>
    </row>
    <row r="55" spans="1:28" ht="17.399999999999999">
      <c r="A55" s="441" t="s">
        <v>1619</v>
      </c>
      <c r="B55" s="441" t="s">
        <v>313</v>
      </c>
      <c r="C55" s="242"/>
      <c r="D55" s="250"/>
      <c r="E55" s="250"/>
      <c r="F55" s="482">
        <v>49</v>
      </c>
      <c r="G55" s="482">
        <v>46</v>
      </c>
      <c r="H55" s="482">
        <v>80</v>
      </c>
      <c r="I55" s="482">
        <v>48</v>
      </c>
      <c r="J55" s="482">
        <v>32</v>
      </c>
      <c r="K55" s="482">
        <v>80</v>
      </c>
      <c r="L55" s="482">
        <v>80</v>
      </c>
      <c r="M55" s="482">
        <v>80</v>
      </c>
      <c r="N55" s="250"/>
      <c r="O55" s="482">
        <v>80</v>
      </c>
      <c r="P55" s="500">
        <v>33</v>
      </c>
      <c r="Q55" s="493"/>
      <c r="R55" s="493"/>
      <c r="S55" s="493"/>
      <c r="T55" s="482">
        <v>80</v>
      </c>
      <c r="U55" s="482">
        <v>68</v>
      </c>
      <c r="V55" s="242"/>
      <c r="W55" s="242"/>
      <c r="X55" s="242"/>
      <c r="Y55" s="242"/>
      <c r="Z55" s="41">
        <f t="shared" si="2"/>
        <v>756</v>
      </c>
      <c r="AA55" s="41">
        <f t="shared" si="0"/>
        <v>676</v>
      </c>
      <c r="AB55" s="41">
        <f t="shared" si="1"/>
        <v>80</v>
      </c>
    </row>
    <row r="56" spans="1:28" ht="17.399999999999999">
      <c r="A56" s="441" t="s">
        <v>1284</v>
      </c>
      <c r="B56" s="441" t="s">
        <v>313</v>
      </c>
      <c r="C56" s="482">
        <v>66</v>
      </c>
      <c r="D56" s="482">
        <v>16</v>
      </c>
      <c r="E56" s="482">
        <v>21</v>
      </c>
      <c r="F56" s="482">
        <v>80</v>
      </c>
      <c r="G56" s="482">
        <v>34</v>
      </c>
      <c r="H56" s="250"/>
      <c r="I56" s="482">
        <v>80</v>
      </c>
      <c r="J56" s="482">
        <v>80</v>
      </c>
      <c r="K56" s="482">
        <v>58</v>
      </c>
      <c r="L56" s="482">
        <v>80</v>
      </c>
      <c r="M56" s="250"/>
      <c r="N56" s="250"/>
      <c r="O56" s="250"/>
      <c r="P56" s="482">
        <v>80</v>
      </c>
      <c r="Q56" s="482">
        <v>80</v>
      </c>
      <c r="R56" s="482">
        <v>57</v>
      </c>
      <c r="S56" s="482">
        <v>80</v>
      </c>
      <c r="T56" s="482">
        <v>80</v>
      </c>
      <c r="U56" s="250"/>
      <c r="V56" s="482">
        <v>80</v>
      </c>
      <c r="W56" s="482">
        <v>29</v>
      </c>
      <c r="X56" s="482">
        <v>36</v>
      </c>
      <c r="Y56" s="482">
        <v>80</v>
      </c>
      <c r="Z56" s="41">
        <f t="shared" si="2"/>
        <v>1117</v>
      </c>
      <c r="AA56" s="41">
        <f t="shared" si="0"/>
        <v>914</v>
      </c>
      <c r="AB56" s="41">
        <f t="shared" si="1"/>
        <v>137</v>
      </c>
    </row>
    <row r="57" spans="1:28" ht="17.399999999999999">
      <c r="A57" s="315"/>
      <c r="B57" s="315"/>
      <c r="C57" s="315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81"/>
      <c r="AA57" s="281"/>
      <c r="AB57" s="281"/>
    </row>
    <row r="58" spans="1:28" ht="17.399999999999999">
      <c r="A58" s="316" t="s">
        <v>124</v>
      </c>
      <c r="B58" s="315"/>
      <c r="C58" s="315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81"/>
      <c r="AA58" s="281"/>
      <c r="AB58" s="281"/>
    </row>
    <row r="59" spans="1:28" ht="17.399999999999999">
      <c r="A59" s="319" t="s">
        <v>1347</v>
      </c>
      <c r="B59" s="315"/>
      <c r="C59" s="315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81"/>
      <c r="AA59" s="281"/>
      <c r="AB59" s="281"/>
    </row>
    <row r="60" spans="1:28" ht="17.399999999999999">
      <c r="A60" s="425" t="s">
        <v>1348</v>
      </c>
      <c r="B60" s="315"/>
      <c r="C60" s="315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81"/>
      <c r="AA60" s="281"/>
      <c r="AB60" s="281"/>
    </row>
    <row r="61" spans="1:28" ht="17.399999999999999">
      <c r="A61" s="320" t="s">
        <v>130</v>
      </c>
      <c r="B61" s="315"/>
      <c r="C61" s="315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81"/>
      <c r="AA61" s="281"/>
      <c r="AB61" s="281"/>
    </row>
    <row r="62" spans="1:28" ht="17.399999999999999">
      <c r="A62" s="212" t="s">
        <v>122</v>
      </c>
      <c r="B62" s="315"/>
      <c r="C62" s="315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321"/>
      <c r="AA62" s="321"/>
      <c r="AB62" s="321"/>
    </row>
    <row r="63" spans="1:28" ht="17.399999999999999">
      <c r="A63" s="322" t="s">
        <v>123</v>
      </c>
      <c r="B63" s="315"/>
      <c r="C63" s="315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321"/>
      <c r="AA63" s="321"/>
      <c r="AB63" s="321"/>
    </row>
    <row r="64" spans="1:28" ht="17.399999999999999">
      <c r="A64" s="323" t="s">
        <v>125</v>
      </c>
      <c r="B64" s="315"/>
      <c r="C64" s="315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321"/>
      <c r="AA64" s="321"/>
      <c r="AB64" s="321"/>
    </row>
    <row r="65" spans="1:28" ht="17.399999999999999">
      <c r="A65" s="196" t="s">
        <v>126</v>
      </c>
      <c r="B65" s="315"/>
      <c r="C65" s="315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321"/>
      <c r="AA65" s="321"/>
      <c r="AB65" s="321"/>
    </row>
    <row r="66" spans="1:28" ht="17.399999999999999">
      <c r="A66" s="324" t="s">
        <v>131</v>
      </c>
      <c r="B66" s="315"/>
      <c r="C66" s="315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321"/>
      <c r="AA66" s="321"/>
      <c r="AB66" s="321"/>
    </row>
    <row r="67" spans="1:28" ht="17.399999999999999">
      <c r="A67" s="240" t="s">
        <v>271</v>
      </c>
      <c r="B67" s="315"/>
      <c r="C67" s="315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321"/>
      <c r="AA67" s="321"/>
      <c r="AB67" s="321"/>
    </row>
    <row r="68" spans="1:28" ht="17.399999999999999">
      <c r="A68" s="411" t="s">
        <v>1278</v>
      </c>
      <c r="B68" s="315"/>
      <c r="C68" s="315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321"/>
      <c r="AA68" s="321"/>
      <c r="AB68" s="321"/>
    </row>
    <row r="69" spans="1:28" ht="17.399999999999999">
      <c r="A69" s="333" t="s">
        <v>1403</v>
      </c>
      <c r="B69" s="315"/>
      <c r="C69" s="315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321"/>
      <c r="AA69" s="321"/>
      <c r="AB69" s="321"/>
    </row>
    <row r="70" spans="1:28">
      <c r="A70" s="426" t="s">
        <v>1351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35DC1-A3CB-41CB-B7B3-9CC13D11659C}">
  <dimension ref="A1:M55"/>
  <sheetViews>
    <sheetView workbookViewId="0">
      <selection activeCell="D53" sqref="D53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1785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3</v>
      </c>
      <c r="E3" s="41"/>
      <c r="F3" s="41">
        <f>D3+E3</f>
        <v>3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11</v>
      </c>
      <c r="E4" s="41">
        <v>3</v>
      </c>
      <c r="F4" s="41">
        <f>D4+E4</f>
        <v>14</v>
      </c>
      <c r="G4" s="41">
        <v>3</v>
      </c>
      <c r="H4" s="41"/>
      <c r="I4" s="41"/>
      <c r="J4" s="41"/>
      <c r="K4" s="41">
        <v>15</v>
      </c>
      <c r="L4" s="41">
        <v>1</v>
      </c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10</v>
      </c>
      <c r="E5" s="41">
        <v>3</v>
      </c>
      <c r="F5" s="41">
        <f t="shared" ref="F5:F55" si="0">D5+E5</f>
        <v>13</v>
      </c>
      <c r="G5" s="41">
        <v>2</v>
      </c>
      <c r="H5" s="41"/>
      <c r="I5" s="41"/>
      <c r="J5" s="41"/>
      <c r="K5" s="41">
        <v>10</v>
      </c>
      <c r="L5" s="41"/>
      <c r="M5" s="41"/>
    </row>
    <row r="6" spans="1:13" ht="17.399999999999999">
      <c r="A6" s="494">
        <v>4</v>
      </c>
      <c r="B6" s="375" t="s">
        <v>1034</v>
      </c>
      <c r="C6" s="375" t="s">
        <v>1035</v>
      </c>
      <c r="D6" s="41"/>
      <c r="E6" s="41"/>
      <c r="F6" s="41">
        <f t="shared" si="0"/>
        <v>0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1786</v>
      </c>
      <c r="C7" s="375" t="s">
        <v>1252</v>
      </c>
      <c r="D7" s="41"/>
      <c r="E7" s="41"/>
      <c r="F7" s="41">
        <f t="shared" si="0"/>
        <v>0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1092</v>
      </c>
      <c r="C8" s="375" t="s">
        <v>1093</v>
      </c>
      <c r="D8" s="41">
        <v>7</v>
      </c>
      <c r="E8" s="41">
        <v>4</v>
      </c>
      <c r="F8" s="41">
        <f t="shared" si="0"/>
        <v>11</v>
      </c>
      <c r="G8" s="41"/>
      <c r="H8" s="41"/>
      <c r="I8" s="41"/>
      <c r="J8" s="41"/>
      <c r="K8" s="41"/>
      <c r="L8" s="41"/>
      <c r="M8" s="41"/>
    </row>
    <row r="9" spans="1:13" ht="17.399999999999999">
      <c r="A9" s="494">
        <v>7</v>
      </c>
      <c r="B9" s="375" t="s">
        <v>1298</v>
      </c>
      <c r="C9" s="375" t="s">
        <v>1299</v>
      </c>
      <c r="D9" s="41">
        <v>2</v>
      </c>
      <c r="E9" s="41"/>
      <c r="F9" s="41">
        <f t="shared" si="0"/>
        <v>2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375" t="s">
        <v>1787</v>
      </c>
      <c r="C10" s="375" t="s">
        <v>1798</v>
      </c>
      <c r="D10" s="41">
        <v>1</v>
      </c>
      <c r="E10" s="41"/>
      <c r="F10" s="41">
        <f t="shared" si="0"/>
        <v>1</v>
      </c>
      <c r="G10" s="41"/>
      <c r="H10" s="41"/>
      <c r="I10" s="41"/>
      <c r="J10" s="41"/>
      <c r="K10" s="41"/>
      <c r="L10" s="41"/>
      <c r="M10" s="41"/>
    </row>
    <row r="11" spans="1:13" ht="17.399999999999999">
      <c r="A11" s="494">
        <v>9</v>
      </c>
      <c r="B11" s="503" t="s">
        <v>1788</v>
      </c>
      <c r="C11" s="503" t="s">
        <v>1067</v>
      </c>
      <c r="D11" s="41">
        <v>10</v>
      </c>
      <c r="E11" s="41">
        <v>3</v>
      </c>
      <c r="F11" s="41">
        <f t="shared" si="0"/>
        <v>13</v>
      </c>
      <c r="G11" s="41">
        <v>1</v>
      </c>
      <c r="H11" s="41"/>
      <c r="I11" s="41"/>
      <c r="J11" s="41"/>
      <c r="K11" s="41">
        <v>5</v>
      </c>
      <c r="L11" s="41"/>
      <c r="M11" s="41"/>
    </row>
    <row r="12" spans="1:13" ht="17.399999999999999">
      <c r="A12" s="494">
        <v>10</v>
      </c>
      <c r="B12" s="503" t="s">
        <v>1789</v>
      </c>
      <c r="C12" s="503" t="s">
        <v>1799</v>
      </c>
      <c r="D12" s="41">
        <v>5</v>
      </c>
      <c r="E12" s="41">
        <v>1</v>
      </c>
      <c r="F12" s="41">
        <f t="shared" si="0"/>
        <v>6</v>
      </c>
      <c r="G12" s="41">
        <v>1</v>
      </c>
      <c r="H12" s="41"/>
      <c r="I12" s="41"/>
      <c r="J12" s="41"/>
      <c r="K12" s="41">
        <v>5</v>
      </c>
      <c r="L12" s="41">
        <v>1</v>
      </c>
      <c r="M12" s="41"/>
    </row>
    <row r="13" spans="1:13" ht="17.399999999999999">
      <c r="A13" s="494">
        <v>11</v>
      </c>
      <c r="B13" s="375" t="s">
        <v>1790</v>
      </c>
      <c r="C13" s="375" t="s">
        <v>1035</v>
      </c>
      <c r="D13" s="41">
        <v>5</v>
      </c>
      <c r="E13" s="41"/>
      <c r="F13" s="41">
        <f t="shared" si="0"/>
        <v>5</v>
      </c>
      <c r="G13" s="41"/>
      <c r="H13" s="41"/>
      <c r="I13" s="41"/>
      <c r="J13" s="41"/>
      <c r="K13" s="41"/>
      <c r="L13" s="41"/>
      <c r="M13" s="41"/>
    </row>
    <row r="14" spans="1:13" ht="17.399999999999999">
      <c r="A14" s="494">
        <v>12</v>
      </c>
      <c r="B14" s="375" t="s">
        <v>1846</v>
      </c>
      <c r="C14" s="375" t="s">
        <v>1847</v>
      </c>
      <c r="D14" s="41">
        <v>8</v>
      </c>
      <c r="E14" s="41">
        <v>4</v>
      </c>
      <c r="F14" s="41">
        <f t="shared" si="0"/>
        <v>12</v>
      </c>
      <c r="G14" s="41">
        <v>1</v>
      </c>
      <c r="H14" s="41">
        <v>3</v>
      </c>
      <c r="I14" s="41">
        <v>1</v>
      </c>
      <c r="J14" s="41"/>
      <c r="K14" s="41">
        <v>16</v>
      </c>
      <c r="L14" s="41">
        <v>1</v>
      </c>
      <c r="M14" s="41"/>
    </row>
    <row r="15" spans="1:13" ht="17.399999999999999">
      <c r="A15" s="494">
        <v>13</v>
      </c>
      <c r="B15" s="375" t="s">
        <v>1643</v>
      </c>
      <c r="C15" s="375" t="s">
        <v>1644</v>
      </c>
      <c r="D15" s="41">
        <v>4</v>
      </c>
      <c r="E15" s="41">
        <v>2</v>
      </c>
      <c r="F15" s="41">
        <f t="shared" si="0"/>
        <v>6</v>
      </c>
      <c r="G15" s="41"/>
      <c r="H15" s="41">
        <v>4</v>
      </c>
      <c r="I15" s="41">
        <v>1</v>
      </c>
      <c r="J15" s="41"/>
      <c r="K15" s="41">
        <v>14</v>
      </c>
      <c r="L15" s="41"/>
      <c r="M15" s="41"/>
    </row>
    <row r="16" spans="1:13" ht="17.399999999999999">
      <c r="A16" s="494">
        <v>14</v>
      </c>
      <c r="B16" s="375" t="s">
        <v>1645</v>
      </c>
      <c r="C16" s="375" t="s">
        <v>1646</v>
      </c>
      <c r="D16" s="41">
        <v>12</v>
      </c>
      <c r="E16" s="41">
        <v>3</v>
      </c>
      <c r="F16" s="41">
        <f t="shared" si="0"/>
        <v>15</v>
      </c>
      <c r="G16" s="41"/>
      <c r="H16" s="41"/>
      <c r="I16" s="41"/>
      <c r="J16" s="41"/>
      <c r="K16" s="41"/>
      <c r="L16" s="41"/>
      <c r="M16" s="41"/>
    </row>
    <row r="17" spans="1:13" ht="17.399999999999999">
      <c r="A17" s="494">
        <v>15</v>
      </c>
      <c r="B17" s="503" t="s">
        <v>1146</v>
      </c>
      <c r="C17" s="503" t="s">
        <v>1147</v>
      </c>
      <c r="D17" s="41">
        <v>12</v>
      </c>
      <c r="E17" s="41">
        <v>4</v>
      </c>
      <c r="F17" s="41">
        <f t="shared" si="0"/>
        <v>16</v>
      </c>
      <c r="G17" s="41"/>
      <c r="H17" s="41"/>
      <c r="I17" s="41"/>
      <c r="J17" s="41"/>
      <c r="K17" s="41"/>
      <c r="L17" s="41">
        <v>1</v>
      </c>
      <c r="M17" s="41"/>
    </row>
    <row r="18" spans="1:13" ht="17.399999999999999">
      <c r="A18" s="494">
        <v>16</v>
      </c>
      <c r="B18" s="375" t="s">
        <v>1579</v>
      </c>
      <c r="C18" s="375" t="s">
        <v>1580</v>
      </c>
      <c r="D18" s="41">
        <v>8</v>
      </c>
      <c r="E18" s="41">
        <v>2</v>
      </c>
      <c r="F18" s="41">
        <f t="shared" si="0"/>
        <v>10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1417</v>
      </c>
      <c r="C19" s="375" t="s">
        <v>1235</v>
      </c>
      <c r="D19" s="41">
        <v>13</v>
      </c>
      <c r="E19" s="41">
        <v>2</v>
      </c>
      <c r="F19" s="41">
        <f t="shared" si="0"/>
        <v>15</v>
      </c>
      <c r="G19" s="41">
        <v>2</v>
      </c>
      <c r="H19" s="41"/>
      <c r="I19" s="41"/>
      <c r="J19" s="41"/>
      <c r="K19" s="41">
        <v>10</v>
      </c>
      <c r="L19" s="41">
        <v>1</v>
      </c>
      <c r="M19" s="41"/>
    </row>
    <row r="20" spans="1:13" ht="17.399999999999999">
      <c r="A20" s="494">
        <v>18</v>
      </c>
      <c r="B20" s="375" t="s">
        <v>1648</v>
      </c>
      <c r="C20" s="375" t="s">
        <v>1649</v>
      </c>
      <c r="D20" s="41">
        <v>14</v>
      </c>
      <c r="E20" s="41">
        <v>4</v>
      </c>
      <c r="F20" s="41">
        <f t="shared" si="0"/>
        <v>18</v>
      </c>
      <c r="G20" s="41">
        <v>3</v>
      </c>
      <c r="H20" s="41"/>
      <c r="I20" s="41"/>
      <c r="J20" s="41"/>
      <c r="K20" s="41">
        <v>15</v>
      </c>
      <c r="L20" s="41">
        <v>2</v>
      </c>
      <c r="M20" s="41"/>
    </row>
    <row r="21" spans="1:13" ht="17.399999999999999">
      <c r="A21" s="494">
        <v>19</v>
      </c>
      <c r="B21" s="375" t="s">
        <v>1650</v>
      </c>
      <c r="C21" s="375" t="s">
        <v>1078</v>
      </c>
      <c r="D21" s="41">
        <v>7</v>
      </c>
      <c r="E21" s="41"/>
      <c r="F21" s="41">
        <f t="shared" si="0"/>
        <v>7</v>
      </c>
      <c r="G21" s="41"/>
      <c r="H21" s="41"/>
      <c r="I21" s="41"/>
      <c r="J21" s="41"/>
      <c r="K21" s="41"/>
      <c r="L21" s="41"/>
      <c r="M21" s="41"/>
    </row>
    <row r="22" spans="1:13" ht="17.399999999999999">
      <c r="A22" s="494">
        <v>20</v>
      </c>
      <c r="B22" s="375" t="s">
        <v>1651</v>
      </c>
      <c r="C22" s="375" t="s">
        <v>1441</v>
      </c>
      <c r="D22" s="41">
        <v>16</v>
      </c>
      <c r="E22" s="41">
        <v>4</v>
      </c>
      <c r="F22" s="41">
        <f t="shared" si="0"/>
        <v>20</v>
      </c>
      <c r="G22" s="41">
        <v>11</v>
      </c>
      <c r="H22" s="41">
        <v>1</v>
      </c>
      <c r="I22" s="41"/>
      <c r="J22" s="41"/>
      <c r="K22" s="41">
        <v>58</v>
      </c>
      <c r="L22" s="41"/>
      <c r="M22" s="41"/>
    </row>
    <row r="23" spans="1:13" ht="17.399999999999999">
      <c r="A23" s="494">
        <v>21</v>
      </c>
      <c r="B23" s="375" t="s">
        <v>1791</v>
      </c>
      <c r="C23" s="375" t="s">
        <v>1800</v>
      </c>
      <c r="D23" s="41">
        <v>13</v>
      </c>
      <c r="E23" s="41">
        <v>2</v>
      </c>
      <c r="F23" s="41">
        <f t="shared" si="0"/>
        <v>15</v>
      </c>
      <c r="G23" s="41">
        <v>4</v>
      </c>
      <c r="H23" s="41"/>
      <c r="I23" s="41"/>
      <c r="J23" s="41"/>
      <c r="K23" s="41">
        <v>20</v>
      </c>
      <c r="L23" s="41"/>
      <c r="M23" s="41"/>
    </row>
    <row r="24" spans="1:13" ht="17.399999999999999">
      <c r="A24" s="494">
        <v>22</v>
      </c>
      <c r="B24" s="375" t="s">
        <v>1652</v>
      </c>
      <c r="C24" s="375" t="s">
        <v>1653</v>
      </c>
      <c r="D24" s="41">
        <v>14</v>
      </c>
      <c r="E24" s="41"/>
      <c r="F24" s="41">
        <f t="shared" si="0"/>
        <v>14</v>
      </c>
      <c r="G24" s="41">
        <v>3</v>
      </c>
      <c r="H24" s="41"/>
      <c r="I24" s="41"/>
      <c r="J24" s="41"/>
      <c r="K24" s="41">
        <v>15</v>
      </c>
      <c r="L24" s="41"/>
      <c r="M24" s="41"/>
    </row>
    <row r="25" spans="1:13" ht="17.399999999999999">
      <c r="A25" s="494">
        <v>23</v>
      </c>
      <c r="B25" s="375" t="s">
        <v>1287</v>
      </c>
      <c r="C25" s="375" t="s">
        <v>1292</v>
      </c>
      <c r="D25" s="41">
        <v>2</v>
      </c>
      <c r="E25" s="41"/>
      <c r="F25" s="41">
        <f t="shared" si="0"/>
        <v>2</v>
      </c>
      <c r="G25" s="41"/>
      <c r="H25" s="41"/>
      <c r="I25" s="41"/>
      <c r="J25" s="41"/>
      <c r="K25" s="41"/>
      <c r="L25" s="41"/>
      <c r="M25" s="41"/>
    </row>
    <row r="26" spans="1:13" ht="17.399999999999999">
      <c r="A26" s="494">
        <v>24</v>
      </c>
      <c r="B26" s="375" t="s">
        <v>1877</v>
      </c>
      <c r="C26" s="375" t="s">
        <v>1878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1054</v>
      </c>
      <c r="C27" s="375" t="s">
        <v>1055</v>
      </c>
      <c r="D27" s="41">
        <v>15</v>
      </c>
      <c r="E27" s="41">
        <v>4</v>
      </c>
      <c r="F27" s="41">
        <f t="shared" si="0"/>
        <v>19</v>
      </c>
      <c r="G27" s="41">
        <v>2</v>
      </c>
      <c r="H27" s="41"/>
      <c r="I27" s="41"/>
      <c r="J27" s="41"/>
      <c r="K27" s="41">
        <v>10</v>
      </c>
      <c r="L27" s="41"/>
      <c r="M27" s="41"/>
    </row>
    <row r="28" spans="1:13" ht="17.399999999999999">
      <c r="A28" s="494">
        <v>26</v>
      </c>
      <c r="B28" s="375" t="s">
        <v>1098</v>
      </c>
      <c r="C28" s="375" t="s">
        <v>1095</v>
      </c>
      <c r="D28" s="41">
        <v>13</v>
      </c>
      <c r="E28" s="41">
        <v>3</v>
      </c>
      <c r="F28" s="41">
        <f t="shared" si="0"/>
        <v>16</v>
      </c>
      <c r="G28" s="41">
        <v>3</v>
      </c>
      <c r="H28" s="41"/>
      <c r="I28" s="41"/>
      <c r="J28" s="41"/>
      <c r="K28" s="41">
        <v>15</v>
      </c>
      <c r="L28" s="41"/>
      <c r="M28" s="41"/>
    </row>
    <row r="29" spans="1:13" ht="17.399999999999999">
      <c r="A29" s="494">
        <v>27</v>
      </c>
      <c r="B29" s="375" t="s">
        <v>1304</v>
      </c>
      <c r="C29" s="375" t="s">
        <v>1305</v>
      </c>
      <c r="D29" s="41">
        <v>9</v>
      </c>
      <c r="E29" s="41">
        <v>3</v>
      </c>
      <c r="F29" s="41">
        <f t="shared" si="0"/>
        <v>12</v>
      </c>
      <c r="G29" s="41"/>
      <c r="H29" s="41">
        <v>1</v>
      </c>
      <c r="I29" s="41"/>
      <c r="J29" s="41"/>
      <c r="K29" s="41">
        <v>5</v>
      </c>
      <c r="L29" s="41"/>
      <c r="M29" s="41"/>
    </row>
    <row r="30" spans="1:13" ht="17.399999999999999">
      <c r="A30" s="494">
        <v>28</v>
      </c>
      <c r="B30" s="375" t="s">
        <v>1148</v>
      </c>
      <c r="C30" s="375" t="s">
        <v>1149</v>
      </c>
      <c r="D30" s="41">
        <v>7</v>
      </c>
      <c r="E30" s="41">
        <v>3</v>
      </c>
      <c r="F30" s="41">
        <f t="shared" si="0"/>
        <v>10</v>
      </c>
      <c r="G30" s="41"/>
      <c r="H30" s="41"/>
      <c r="I30" s="41"/>
      <c r="J30" s="41"/>
      <c r="K30" s="41"/>
      <c r="L30" s="41"/>
      <c r="M30" s="41"/>
    </row>
    <row r="31" spans="1:13" ht="17.399999999999999">
      <c r="A31" s="494">
        <v>29</v>
      </c>
      <c r="B31" s="375" t="s">
        <v>1656</v>
      </c>
      <c r="C31" s="375" t="s">
        <v>1657</v>
      </c>
      <c r="D31" s="41">
        <v>6</v>
      </c>
      <c r="E31" s="41">
        <v>1</v>
      </c>
      <c r="F31" s="41">
        <f t="shared" si="0"/>
        <v>7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1792</v>
      </c>
      <c r="C32" s="375" t="s">
        <v>1095</v>
      </c>
      <c r="D32" s="41">
        <v>9</v>
      </c>
      <c r="E32" s="41">
        <v>3</v>
      </c>
      <c r="F32" s="41">
        <f t="shared" si="0"/>
        <v>12</v>
      </c>
      <c r="G32" s="41">
        <v>1</v>
      </c>
      <c r="H32" s="41">
        <v>10</v>
      </c>
      <c r="I32" s="41">
        <v>11</v>
      </c>
      <c r="J32" s="41"/>
      <c r="K32" s="41">
        <v>57</v>
      </c>
      <c r="L32" s="41"/>
      <c r="M32" s="41"/>
    </row>
    <row r="33" spans="1:13" ht="17.399999999999999">
      <c r="A33" s="494">
        <v>31</v>
      </c>
      <c r="B33" s="375" t="s">
        <v>1827</v>
      </c>
      <c r="C33" s="375" t="s">
        <v>1295</v>
      </c>
      <c r="D33" s="41">
        <v>11</v>
      </c>
      <c r="E33" s="41">
        <v>3</v>
      </c>
      <c r="F33" s="41">
        <f t="shared" si="0"/>
        <v>14</v>
      </c>
      <c r="G33" s="41">
        <v>1</v>
      </c>
      <c r="H33" s="41"/>
      <c r="I33" s="41"/>
      <c r="J33" s="41"/>
      <c r="K33" s="41">
        <v>5</v>
      </c>
      <c r="L33" s="41"/>
      <c r="M33" s="41"/>
    </row>
    <row r="34" spans="1:13" ht="17.399999999999999">
      <c r="A34" s="494">
        <v>32</v>
      </c>
      <c r="B34" s="375" t="s">
        <v>1508</v>
      </c>
      <c r="C34" s="375" t="s">
        <v>1509</v>
      </c>
      <c r="D34" s="41">
        <v>3</v>
      </c>
      <c r="E34" s="41">
        <v>1</v>
      </c>
      <c r="F34" s="41">
        <f t="shared" si="0"/>
        <v>4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1240</v>
      </c>
      <c r="C35" s="375" t="s">
        <v>1067</v>
      </c>
      <c r="D35" s="41">
        <v>5</v>
      </c>
      <c r="E35" s="41">
        <v>4</v>
      </c>
      <c r="F35" s="41">
        <f t="shared" si="0"/>
        <v>9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1618</v>
      </c>
      <c r="C36" s="375" t="s">
        <v>1307</v>
      </c>
      <c r="D36" s="41">
        <v>11</v>
      </c>
      <c r="E36" s="41">
        <v>4</v>
      </c>
      <c r="F36" s="41">
        <f t="shared" si="0"/>
        <v>15</v>
      </c>
      <c r="G36" s="41">
        <v>3</v>
      </c>
      <c r="H36" s="41"/>
      <c r="I36" s="41"/>
      <c r="J36" s="41"/>
      <c r="K36" s="41">
        <v>15</v>
      </c>
      <c r="L36" s="41"/>
      <c r="M36" s="41"/>
    </row>
    <row r="37" spans="1:13" ht="17.399999999999999">
      <c r="A37" s="494">
        <v>35</v>
      </c>
      <c r="B37" s="375" t="s">
        <v>1793</v>
      </c>
      <c r="C37" s="375" t="s">
        <v>1801</v>
      </c>
      <c r="D37" s="41">
        <v>10</v>
      </c>
      <c r="E37" s="41">
        <v>2</v>
      </c>
      <c r="F37" s="41">
        <f t="shared" si="0"/>
        <v>12</v>
      </c>
      <c r="G37" s="41"/>
      <c r="H37" s="41"/>
      <c r="I37" s="41"/>
      <c r="J37" s="41"/>
      <c r="K37" s="41"/>
      <c r="L37" s="41">
        <v>1</v>
      </c>
      <c r="M37" s="41"/>
    </row>
    <row r="38" spans="1:13" ht="17.399999999999999">
      <c r="A38" s="494">
        <v>36</v>
      </c>
      <c r="B38" s="375" t="s">
        <v>1794</v>
      </c>
      <c r="C38" s="375" t="s">
        <v>1802</v>
      </c>
      <c r="D38" s="41"/>
      <c r="E38" s="41"/>
      <c r="F38" s="41">
        <f t="shared" si="0"/>
        <v>0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1662</v>
      </c>
      <c r="C39" s="375" t="s">
        <v>1663</v>
      </c>
      <c r="D39" s="41">
        <v>13</v>
      </c>
      <c r="E39" s="41">
        <v>5</v>
      </c>
      <c r="F39" s="41">
        <f t="shared" si="0"/>
        <v>18</v>
      </c>
      <c r="G39" s="41"/>
      <c r="H39" s="41"/>
      <c r="I39" s="41"/>
      <c r="J39" s="41"/>
      <c r="K39" s="41"/>
      <c r="L39" s="41"/>
      <c r="M39" s="41"/>
    </row>
    <row r="40" spans="1:13" ht="17.399999999999999">
      <c r="A40" s="494">
        <v>38</v>
      </c>
      <c r="B40" s="375" t="s">
        <v>1795</v>
      </c>
      <c r="C40" s="375" t="s">
        <v>1803</v>
      </c>
      <c r="D40" s="41"/>
      <c r="E40" s="41">
        <v>2</v>
      </c>
      <c r="F40" s="41">
        <f t="shared" si="0"/>
        <v>2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1725</v>
      </c>
      <c r="C41" s="375" t="s">
        <v>1726</v>
      </c>
      <c r="D41" s="41">
        <v>16</v>
      </c>
      <c r="E41" s="41">
        <v>4</v>
      </c>
      <c r="F41" s="41">
        <f t="shared" si="0"/>
        <v>20</v>
      </c>
      <c r="G41" s="41">
        <v>4</v>
      </c>
      <c r="H41" s="41">
        <v>11</v>
      </c>
      <c r="I41" s="41">
        <v>22</v>
      </c>
      <c r="J41" s="41">
        <v>1</v>
      </c>
      <c r="K41" s="41">
        <v>100</v>
      </c>
      <c r="L41" s="41"/>
      <c r="M41" s="41"/>
    </row>
    <row r="42" spans="1:13" ht="17.399999999999999">
      <c r="A42" s="494">
        <v>40</v>
      </c>
      <c r="B42" s="375" t="s">
        <v>1489</v>
      </c>
      <c r="C42" s="375" t="s">
        <v>1490</v>
      </c>
      <c r="D42" s="41">
        <v>14</v>
      </c>
      <c r="E42" s="41">
        <v>4</v>
      </c>
      <c r="F42" s="41">
        <f t="shared" si="0"/>
        <v>18</v>
      </c>
      <c r="G42" s="41"/>
      <c r="H42" s="41"/>
      <c r="I42" s="41"/>
      <c r="J42" s="41"/>
      <c r="K42" s="41"/>
      <c r="L42" s="41"/>
      <c r="M42" s="41"/>
    </row>
    <row r="43" spans="1:13" ht="17.399999999999999">
      <c r="A43" s="494">
        <v>41</v>
      </c>
      <c r="B43" s="375" t="s">
        <v>1100</v>
      </c>
      <c r="C43" s="375" t="s">
        <v>1101</v>
      </c>
      <c r="D43" s="41"/>
      <c r="E43" s="41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1409</v>
      </c>
      <c r="C44" s="375" t="s">
        <v>1410</v>
      </c>
      <c r="D44" s="41"/>
      <c r="E44" s="41"/>
      <c r="F44" s="41">
        <f t="shared" si="0"/>
        <v>0</v>
      </c>
      <c r="G44" s="41"/>
      <c r="H44" s="41"/>
      <c r="I44" s="41"/>
      <c r="J44" s="41"/>
      <c r="K44" s="41"/>
      <c r="L44" s="41"/>
      <c r="M44" s="41"/>
    </row>
    <row r="45" spans="1:13" ht="17.399999999999999">
      <c r="A45" s="494">
        <v>43</v>
      </c>
      <c r="B45" s="375" t="s">
        <v>1664</v>
      </c>
      <c r="C45" s="375" t="s">
        <v>1295</v>
      </c>
      <c r="D45" s="41">
        <v>11</v>
      </c>
      <c r="E45" s="41">
        <v>5</v>
      </c>
      <c r="F45" s="41">
        <f t="shared" si="0"/>
        <v>16</v>
      </c>
      <c r="G45" s="41"/>
      <c r="H45" s="41"/>
      <c r="I45" s="41"/>
      <c r="J45" s="41"/>
      <c r="K45" s="41"/>
      <c r="L45" s="41"/>
      <c r="M45" s="41"/>
    </row>
    <row r="46" spans="1:13" ht="17.399999999999999">
      <c r="A46" s="494">
        <v>44</v>
      </c>
      <c r="B46" s="375" t="s">
        <v>1187</v>
      </c>
      <c r="C46" s="375" t="s">
        <v>1097</v>
      </c>
      <c r="D46" s="41">
        <v>11</v>
      </c>
      <c r="E46" s="41">
        <v>3</v>
      </c>
      <c r="F46" s="41">
        <f t="shared" si="0"/>
        <v>14</v>
      </c>
      <c r="G46" s="41"/>
      <c r="H46" s="41"/>
      <c r="I46" s="41"/>
      <c r="J46" s="41"/>
      <c r="K46" s="41"/>
      <c r="L46" s="41"/>
      <c r="M46" s="41"/>
    </row>
    <row r="47" spans="1:13" ht="17.399999999999999">
      <c r="A47" s="494">
        <v>45</v>
      </c>
      <c r="B47" s="375" t="s">
        <v>1665</v>
      </c>
      <c r="C47" s="375" t="s">
        <v>1666</v>
      </c>
      <c r="D47" s="41">
        <v>2</v>
      </c>
      <c r="E47" s="41">
        <v>1</v>
      </c>
      <c r="F47" s="41">
        <f t="shared" si="0"/>
        <v>3</v>
      </c>
      <c r="G47" s="41"/>
      <c r="H47" s="41"/>
      <c r="I47" s="41"/>
      <c r="J47" s="41"/>
      <c r="K47" s="41"/>
      <c r="L47" s="41"/>
      <c r="M47" s="41"/>
    </row>
    <row r="48" spans="1:13" ht="17.399999999999999">
      <c r="A48" s="494">
        <v>46</v>
      </c>
      <c r="B48" s="375" t="s">
        <v>1081</v>
      </c>
      <c r="C48" s="375" t="s">
        <v>1082</v>
      </c>
      <c r="D48" s="41">
        <v>13</v>
      </c>
      <c r="E48" s="41">
        <v>2</v>
      </c>
      <c r="F48" s="41">
        <f t="shared" si="0"/>
        <v>15</v>
      </c>
      <c r="G48" s="41"/>
      <c r="H48" s="41"/>
      <c r="I48" s="41"/>
      <c r="J48" s="41"/>
      <c r="K48" s="41"/>
      <c r="L48" s="41"/>
      <c r="M48" s="41"/>
    </row>
    <row r="49" spans="1:13" ht="17.399999999999999">
      <c r="A49" s="494">
        <v>47</v>
      </c>
      <c r="B49" s="375" t="s">
        <v>1667</v>
      </c>
      <c r="C49" s="375" t="s">
        <v>1668</v>
      </c>
      <c r="D49" s="41">
        <v>7</v>
      </c>
      <c r="E49" s="41">
        <v>2</v>
      </c>
      <c r="F49" s="41">
        <f t="shared" si="0"/>
        <v>9</v>
      </c>
      <c r="G49" s="41">
        <v>1</v>
      </c>
      <c r="H49" s="41"/>
      <c r="I49" s="41"/>
      <c r="J49" s="41"/>
      <c r="K49" s="41">
        <v>5</v>
      </c>
      <c r="L49" s="41"/>
      <c r="M49" s="41"/>
    </row>
    <row r="50" spans="1:13" ht="17.399999999999999">
      <c r="A50" s="494">
        <v>48</v>
      </c>
      <c r="B50" s="375" t="s">
        <v>1796</v>
      </c>
      <c r="C50" s="375" t="s">
        <v>1804</v>
      </c>
      <c r="D50" s="41">
        <v>8</v>
      </c>
      <c r="E50" s="41">
        <v>2</v>
      </c>
      <c r="F50" s="41">
        <f t="shared" si="0"/>
        <v>10</v>
      </c>
      <c r="G50" s="41">
        <v>1</v>
      </c>
      <c r="H50" s="41"/>
      <c r="I50" s="41"/>
      <c r="J50" s="41"/>
      <c r="K50" s="41">
        <v>5</v>
      </c>
      <c r="L50" s="41"/>
      <c r="M50" s="41"/>
    </row>
    <row r="51" spans="1:13" ht="17.399999999999999">
      <c r="A51" s="494">
        <v>49</v>
      </c>
      <c r="B51" s="375" t="s">
        <v>1669</v>
      </c>
      <c r="C51" s="375" t="s">
        <v>1144</v>
      </c>
      <c r="D51" s="41"/>
      <c r="E51" s="41"/>
      <c r="F51" s="41">
        <f t="shared" si="0"/>
        <v>0</v>
      </c>
      <c r="G51" s="41"/>
      <c r="H51" s="41"/>
      <c r="I51" s="41"/>
      <c r="J51" s="41"/>
      <c r="K51" s="41"/>
      <c r="L51" s="41"/>
      <c r="M51" s="41"/>
    </row>
    <row r="52" spans="1:13" ht="17.399999999999999">
      <c r="A52" s="494">
        <v>50</v>
      </c>
      <c r="B52" s="375" t="s">
        <v>1293</v>
      </c>
      <c r="C52" s="375" t="s">
        <v>1080</v>
      </c>
      <c r="D52" s="41">
        <v>13</v>
      </c>
      <c r="E52" s="41">
        <v>3</v>
      </c>
      <c r="F52" s="41">
        <f t="shared" si="0"/>
        <v>16</v>
      </c>
      <c r="G52" s="41">
        <v>3</v>
      </c>
      <c r="H52" s="41">
        <v>3</v>
      </c>
      <c r="I52" s="41"/>
      <c r="J52" s="41"/>
      <c r="K52" s="41">
        <v>26</v>
      </c>
      <c r="L52" s="41">
        <v>1</v>
      </c>
      <c r="M52" s="41"/>
    </row>
    <row r="53" spans="1:13" ht="17.399999999999999">
      <c r="A53" s="494">
        <v>51</v>
      </c>
      <c r="B53" s="375" t="s">
        <v>1676</v>
      </c>
      <c r="C53" s="375" t="s">
        <v>1677</v>
      </c>
      <c r="D53" s="113">
        <v>11</v>
      </c>
      <c r="E53" s="113">
        <v>5</v>
      </c>
      <c r="F53" s="41">
        <f t="shared" si="0"/>
        <v>16</v>
      </c>
      <c r="G53" s="41"/>
      <c r="H53" s="41"/>
      <c r="I53" s="41"/>
      <c r="J53" s="41"/>
      <c r="K53" s="41"/>
      <c r="L53" s="41"/>
      <c r="M53" s="41"/>
    </row>
    <row r="54" spans="1:13" ht="17.399999999999999">
      <c r="A54" s="494">
        <v>52</v>
      </c>
      <c r="B54" s="375" t="s">
        <v>1510</v>
      </c>
      <c r="C54" s="375" t="s">
        <v>1045</v>
      </c>
      <c r="D54" s="113">
        <v>12</v>
      </c>
      <c r="E54" s="113">
        <v>4</v>
      </c>
      <c r="F54" s="41">
        <f t="shared" si="0"/>
        <v>16</v>
      </c>
      <c r="G54" s="41">
        <v>1</v>
      </c>
      <c r="H54" s="41"/>
      <c r="I54" s="41"/>
      <c r="J54" s="41"/>
      <c r="K54" s="41">
        <v>5</v>
      </c>
      <c r="L54" s="41">
        <v>1</v>
      </c>
      <c r="M54" s="41"/>
    </row>
    <row r="55" spans="1:13" ht="17.399999999999999">
      <c r="A55" s="494">
        <v>53</v>
      </c>
      <c r="B55" s="503" t="s">
        <v>1797</v>
      </c>
      <c r="C55" s="375" t="s">
        <v>1522</v>
      </c>
      <c r="D55" s="41"/>
      <c r="E55" s="41"/>
      <c r="F55" s="41">
        <f t="shared" si="0"/>
        <v>0</v>
      </c>
      <c r="G55" s="41"/>
      <c r="H55" s="41"/>
      <c r="I55" s="41"/>
      <c r="J55" s="41"/>
      <c r="K55" s="41"/>
      <c r="L55" s="41"/>
      <c r="M55" s="41"/>
    </row>
  </sheetData>
  <mergeCells count="1">
    <mergeCell ref="C1:K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AFB-481D-4734-8336-7A9FFCD22098}">
  <dimension ref="A1:AG76"/>
  <sheetViews>
    <sheetView topLeftCell="A22" zoomScaleNormal="100" workbookViewId="0">
      <pane xSplit="1" topLeftCell="R1" activePane="topRight" state="frozen"/>
      <selection pane="topRight" activeCell="U32" sqref="U32"/>
    </sheetView>
  </sheetViews>
  <sheetFormatPr defaultRowHeight="15.6"/>
  <cols>
    <col min="1" max="1" width="29" bestFit="1" customWidth="1"/>
    <col min="2" max="2" width="18.796875" bestFit="1" customWidth="1"/>
    <col min="3" max="3" width="6.296875" bestFit="1" customWidth="1"/>
    <col min="4" max="4" width="12.19921875" bestFit="1" customWidth="1"/>
    <col min="5" max="5" width="9.09765625" bestFit="1" customWidth="1"/>
    <col min="6" max="6" width="8.59765625" bestFit="1" customWidth="1"/>
    <col min="7" max="7" width="15.5" bestFit="1" customWidth="1"/>
    <col min="8" max="8" width="6.3984375" bestFit="1" customWidth="1"/>
    <col min="9" max="9" width="8.296875" bestFit="1" customWidth="1"/>
    <col min="10" max="10" width="5.19921875" bestFit="1" customWidth="1"/>
    <col min="11" max="11" width="7" bestFit="1" customWidth="1"/>
    <col min="12" max="12" width="7.09765625" bestFit="1" customWidth="1"/>
    <col min="13" max="13" width="5.59765625" bestFit="1" customWidth="1"/>
    <col min="14" max="14" width="9.19921875" bestFit="1" customWidth="1"/>
    <col min="15" max="15" width="9.3984375" bestFit="1" customWidth="1"/>
    <col min="16" max="16" width="17.3984375" bestFit="1" customWidth="1"/>
    <col min="17" max="17" width="15.69921875" bestFit="1" customWidth="1"/>
    <col min="18" max="18" width="15.5" bestFit="1" customWidth="1"/>
    <col min="19" max="19" width="8.5" bestFit="1" customWidth="1"/>
    <col min="20" max="20" width="8.8984375" customWidth="1"/>
    <col min="21" max="21" width="10.296875" bestFit="1" customWidth="1"/>
    <col min="22" max="22" width="8.796875" bestFit="1" customWidth="1"/>
    <col min="23" max="23" width="8.19921875" bestFit="1" customWidth="1"/>
    <col min="24" max="24" width="8.5" bestFit="1" customWidth="1"/>
    <col min="25" max="25" width="8.5" customWidth="1"/>
    <col min="26" max="26" width="9.69921875" bestFit="1" customWidth="1"/>
    <col min="27" max="27" width="8.59765625" bestFit="1" customWidth="1"/>
    <col min="28" max="28" width="10.296875" bestFit="1" customWidth="1"/>
    <col min="29" max="29" width="8.5" bestFit="1" customWidth="1"/>
    <col min="30" max="30" width="8.5" customWidth="1"/>
    <col min="31" max="31" width="7.8984375" bestFit="1" customWidth="1"/>
    <col min="32" max="32" width="11.19921875" bestFit="1" customWidth="1"/>
    <col min="33" max="33" width="7.5" bestFit="1" customWidth="1"/>
  </cols>
  <sheetData>
    <row r="1" spans="1:33" ht="17.399999999999999">
      <c r="A1" s="315"/>
      <c r="B1" s="315"/>
      <c r="C1" s="680" t="s">
        <v>9</v>
      </c>
      <c r="D1" s="680"/>
      <c r="E1" s="680"/>
      <c r="F1" s="680"/>
      <c r="G1" s="681"/>
      <c r="H1" s="677" t="s">
        <v>1512</v>
      </c>
      <c r="I1" s="668"/>
      <c r="J1" s="668"/>
      <c r="K1" s="668"/>
      <c r="L1" s="668"/>
      <c r="M1" s="668"/>
      <c r="N1" s="668"/>
      <c r="O1" s="678" t="s">
        <v>496</v>
      </c>
      <c r="P1" s="678"/>
      <c r="Q1" s="651" t="s">
        <v>1512</v>
      </c>
      <c r="R1" s="650"/>
      <c r="S1" s="598" t="s">
        <v>496</v>
      </c>
      <c r="T1" s="682"/>
      <c r="U1" s="649" t="s">
        <v>1512</v>
      </c>
      <c r="V1" s="649"/>
      <c r="W1" s="649"/>
      <c r="X1" s="649"/>
      <c r="Y1" s="312" t="s">
        <v>1881</v>
      </c>
      <c r="Z1" s="649" t="s">
        <v>1512</v>
      </c>
      <c r="AA1" s="649"/>
      <c r="AB1" s="649"/>
      <c r="AC1" s="649"/>
      <c r="AD1" s="650"/>
      <c r="AE1" s="674" t="s">
        <v>310</v>
      </c>
      <c r="AF1" s="674"/>
      <c r="AG1" s="674"/>
    </row>
    <row r="2" spans="1:33" ht="17.399999999999999">
      <c r="A2" s="133" t="s">
        <v>44</v>
      </c>
      <c r="B2" s="133" t="s">
        <v>52</v>
      </c>
      <c r="C2" s="504" t="s">
        <v>1635</v>
      </c>
      <c r="D2" s="504" t="s">
        <v>1805</v>
      </c>
      <c r="E2" s="478" t="s">
        <v>498</v>
      </c>
      <c r="F2" s="478" t="s">
        <v>344</v>
      </c>
      <c r="G2" s="478" t="s">
        <v>1355</v>
      </c>
      <c r="H2" s="327" t="s">
        <v>30</v>
      </c>
      <c r="I2" s="224" t="s">
        <v>23</v>
      </c>
      <c r="J2" s="327" t="s">
        <v>1513</v>
      </c>
      <c r="K2" s="327" t="s">
        <v>1600</v>
      </c>
      <c r="L2" s="327" t="s">
        <v>343</v>
      </c>
      <c r="M2" s="224" t="s">
        <v>1514</v>
      </c>
      <c r="N2" s="224" t="s">
        <v>1599</v>
      </c>
      <c r="O2" s="312" t="s">
        <v>973</v>
      </c>
      <c r="P2" s="193" t="s">
        <v>498</v>
      </c>
      <c r="Q2" s="327" t="s">
        <v>1355</v>
      </c>
      <c r="R2" s="224" t="s">
        <v>1355</v>
      </c>
      <c r="S2" s="197" t="s">
        <v>114</v>
      </c>
      <c r="T2" s="193" t="s">
        <v>971</v>
      </c>
      <c r="U2" s="327" t="s">
        <v>25</v>
      </c>
      <c r="V2" s="224" t="s">
        <v>28</v>
      </c>
      <c r="W2" s="327" t="s">
        <v>27</v>
      </c>
      <c r="X2" s="224" t="s">
        <v>114</v>
      </c>
      <c r="Y2" s="193" t="s">
        <v>1600</v>
      </c>
      <c r="Z2" s="224" t="s">
        <v>29</v>
      </c>
      <c r="AA2" s="327" t="s">
        <v>344</v>
      </c>
      <c r="AB2" s="224" t="s">
        <v>25</v>
      </c>
      <c r="AC2" s="327" t="s">
        <v>24</v>
      </c>
      <c r="AD2" s="224" t="s">
        <v>344</v>
      </c>
      <c r="AE2" s="318" t="s">
        <v>127</v>
      </c>
      <c r="AF2" s="317" t="s">
        <v>1511</v>
      </c>
      <c r="AG2" s="317" t="s">
        <v>548</v>
      </c>
    </row>
    <row r="3" spans="1:33" ht="17.399999999999999">
      <c r="A3" s="495" t="s">
        <v>1269</v>
      </c>
      <c r="B3" s="441" t="s">
        <v>92</v>
      </c>
      <c r="C3" s="482">
        <v>64</v>
      </c>
      <c r="D3" s="482">
        <v>46</v>
      </c>
      <c r="E3" s="482">
        <v>46</v>
      </c>
      <c r="F3" s="196"/>
      <c r="G3" s="319"/>
      <c r="H3" s="482">
        <v>56</v>
      </c>
      <c r="I3" s="482">
        <v>43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41">
        <f>AF3+AG3</f>
        <v>99</v>
      </c>
      <c r="AF3" s="41">
        <f>H3+I3+J3+K3+L3+M3+N3+Q3+R3+U3+V3+W3+X3+Z3+AA3+AB3+AC3+AD3</f>
        <v>99</v>
      </c>
      <c r="AG3" s="41">
        <f>O3+P3+S3+T3+Y3</f>
        <v>0</v>
      </c>
    </row>
    <row r="4" spans="1:33" ht="17.399999999999999">
      <c r="A4" s="495" t="s">
        <v>1115</v>
      </c>
      <c r="B4" s="441" t="s">
        <v>92</v>
      </c>
      <c r="C4" s="319"/>
      <c r="D4" s="319"/>
      <c r="E4" s="319"/>
      <c r="F4" s="319"/>
      <c r="G4" s="212"/>
      <c r="H4" s="212"/>
      <c r="I4" s="212"/>
      <c r="J4" s="482">
        <v>55</v>
      </c>
      <c r="K4" s="482">
        <v>76</v>
      </c>
      <c r="L4" s="482">
        <v>73</v>
      </c>
      <c r="M4" s="482">
        <v>62</v>
      </c>
      <c r="N4" s="482">
        <v>62</v>
      </c>
      <c r="O4" s="482">
        <v>49</v>
      </c>
      <c r="P4" s="196"/>
      <c r="Q4" s="482">
        <v>60</v>
      </c>
      <c r="R4" s="482">
        <v>55</v>
      </c>
      <c r="S4" s="482">
        <v>65</v>
      </c>
      <c r="T4" s="482">
        <v>23</v>
      </c>
      <c r="U4" s="196"/>
      <c r="V4" s="196"/>
      <c r="W4" s="196"/>
      <c r="X4" s="482">
        <v>63</v>
      </c>
      <c r="Y4" s="482">
        <v>67</v>
      </c>
      <c r="Z4" s="486">
        <v>15</v>
      </c>
      <c r="AA4" s="482">
        <v>64</v>
      </c>
      <c r="AB4" s="196"/>
      <c r="AC4" s="482">
        <v>67</v>
      </c>
      <c r="AD4" s="482">
        <v>40</v>
      </c>
      <c r="AE4" s="41">
        <f>AF4+AG4</f>
        <v>896</v>
      </c>
      <c r="AF4" s="41">
        <f>H4+I4+J4+K4+L4+M4+N4+Q4+R4+U4+V4+W4+X4+Z4+AA4+AB4+AC4+AD4</f>
        <v>692</v>
      </c>
      <c r="AG4" s="41">
        <f>O4+P4+S4+T4+Y4</f>
        <v>204</v>
      </c>
    </row>
    <row r="5" spans="1:33" ht="17.399999999999999">
      <c r="A5" s="441" t="s">
        <v>1601</v>
      </c>
      <c r="B5" s="441" t="s">
        <v>92</v>
      </c>
      <c r="C5" s="482">
        <v>23</v>
      </c>
      <c r="D5" s="212"/>
      <c r="E5" s="212"/>
      <c r="F5" s="482">
        <v>67</v>
      </c>
      <c r="G5" s="196"/>
      <c r="H5" s="482">
        <v>65</v>
      </c>
      <c r="I5" s="482">
        <v>48</v>
      </c>
      <c r="J5" s="212"/>
      <c r="K5" s="482">
        <v>74</v>
      </c>
      <c r="L5" s="482">
        <v>63</v>
      </c>
      <c r="M5" s="482">
        <v>59</v>
      </c>
      <c r="N5" s="196"/>
      <c r="O5" s="482">
        <v>55</v>
      </c>
      <c r="P5" s="482">
        <v>45</v>
      </c>
      <c r="Q5" s="482">
        <v>49</v>
      </c>
      <c r="R5" s="482">
        <v>47</v>
      </c>
      <c r="S5" s="482">
        <v>18</v>
      </c>
      <c r="T5" s="482">
        <v>23</v>
      </c>
      <c r="U5" s="212"/>
      <c r="V5" s="212"/>
      <c r="W5" s="482">
        <v>40</v>
      </c>
      <c r="X5" s="482">
        <v>65</v>
      </c>
      <c r="Y5" s="482">
        <v>70</v>
      </c>
      <c r="Z5" s="482">
        <v>65</v>
      </c>
      <c r="AA5" s="482">
        <v>32</v>
      </c>
      <c r="AB5" s="482">
        <v>56</v>
      </c>
      <c r="AC5" s="482">
        <v>18</v>
      </c>
      <c r="AD5" s="212"/>
      <c r="AE5" s="41">
        <f t="shared" ref="AE5:AE61" si="0">AF5+AG5</f>
        <v>892</v>
      </c>
      <c r="AF5" s="41">
        <f t="shared" ref="AF5:AF61" si="1">H5+I5+J5+K5+L5+M5+N5+Q5+R5+U5+V5+W5+X5+Z5+AA5+AB5+AC5+AD5</f>
        <v>681</v>
      </c>
      <c r="AG5" s="41">
        <f t="shared" ref="AG5:AG61" si="2">O5+P5+S5+T5+Y5</f>
        <v>211</v>
      </c>
    </row>
    <row r="6" spans="1:33" ht="17.399999999999999">
      <c r="A6" s="496" t="s">
        <v>997</v>
      </c>
      <c r="B6" s="441" t="s">
        <v>92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426"/>
      <c r="W6" s="426"/>
      <c r="X6" s="426"/>
      <c r="Y6" s="426"/>
      <c r="Z6" s="426"/>
      <c r="AA6" s="426"/>
      <c r="AB6" s="426"/>
      <c r="AC6" s="426"/>
      <c r="AD6" s="426"/>
      <c r="AE6" s="41">
        <f t="shared" si="0"/>
        <v>0</v>
      </c>
      <c r="AF6" s="41">
        <f t="shared" si="1"/>
        <v>0</v>
      </c>
      <c r="AG6" s="41">
        <f t="shared" si="2"/>
        <v>0</v>
      </c>
    </row>
    <row r="7" spans="1:33" ht="17.399999999999999">
      <c r="A7" s="495" t="s">
        <v>1679</v>
      </c>
      <c r="B7" s="441" t="s">
        <v>92</v>
      </c>
      <c r="C7" s="324"/>
      <c r="D7" s="324"/>
      <c r="E7" s="324"/>
      <c r="F7" s="324"/>
      <c r="G7" s="482">
        <v>47</v>
      </c>
      <c r="H7" s="196"/>
      <c r="I7" s="482">
        <v>37</v>
      </c>
      <c r="J7" s="482">
        <v>25</v>
      </c>
      <c r="K7" s="482">
        <v>4</v>
      </c>
      <c r="L7" s="482">
        <v>7</v>
      </c>
      <c r="M7" s="482">
        <v>18</v>
      </c>
      <c r="N7" s="482">
        <v>18</v>
      </c>
      <c r="O7" s="482">
        <v>31</v>
      </c>
      <c r="P7" s="482">
        <v>78</v>
      </c>
      <c r="Q7" s="482">
        <v>20</v>
      </c>
      <c r="R7" s="482">
        <v>25</v>
      </c>
      <c r="S7" s="482">
        <v>15</v>
      </c>
      <c r="T7" s="482">
        <v>57</v>
      </c>
      <c r="U7" s="482">
        <v>30</v>
      </c>
      <c r="V7" s="482">
        <v>69</v>
      </c>
      <c r="W7" s="482">
        <v>31</v>
      </c>
      <c r="X7" s="196"/>
      <c r="Y7" s="482">
        <v>13</v>
      </c>
      <c r="Z7" s="212"/>
      <c r="AA7" s="212"/>
      <c r="AB7" s="212"/>
      <c r="AC7" s="212"/>
      <c r="AD7" s="212"/>
      <c r="AE7" s="41">
        <f t="shared" si="0"/>
        <v>478</v>
      </c>
      <c r="AF7" s="41">
        <f t="shared" si="1"/>
        <v>284</v>
      </c>
      <c r="AG7" s="41">
        <f t="shared" si="2"/>
        <v>194</v>
      </c>
    </row>
    <row r="8" spans="1:33" ht="17.399999999999999">
      <c r="A8" s="495" t="s">
        <v>1680</v>
      </c>
      <c r="B8" s="441" t="s">
        <v>92</v>
      </c>
      <c r="C8" s="482">
        <v>16</v>
      </c>
      <c r="D8" s="196"/>
      <c r="E8" s="482">
        <v>34</v>
      </c>
      <c r="F8" s="482">
        <v>40</v>
      </c>
      <c r="G8" s="196"/>
      <c r="H8" s="196"/>
      <c r="I8" s="196"/>
      <c r="J8" s="196"/>
      <c r="K8" s="196"/>
      <c r="L8" s="196"/>
      <c r="M8" s="196"/>
      <c r="N8" s="196"/>
      <c r="O8" s="319"/>
      <c r="P8" s="482">
        <v>2</v>
      </c>
      <c r="Q8" s="196"/>
      <c r="R8" s="196"/>
      <c r="S8" s="196"/>
      <c r="T8" s="196"/>
      <c r="U8" s="196"/>
      <c r="V8" s="212"/>
      <c r="W8" s="212"/>
      <c r="X8" s="212"/>
      <c r="Y8" s="212"/>
      <c r="Z8" s="212"/>
      <c r="AA8" s="196"/>
      <c r="AB8" s="196"/>
      <c r="AC8" s="482">
        <v>13</v>
      </c>
      <c r="AD8" s="482">
        <v>40</v>
      </c>
      <c r="AE8" s="41">
        <f t="shared" si="0"/>
        <v>55</v>
      </c>
      <c r="AF8" s="41">
        <f t="shared" si="1"/>
        <v>53</v>
      </c>
      <c r="AG8" s="41">
        <f t="shared" si="2"/>
        <v>2</v>
      </c>
    </row>
    <row r="9" spans="1:33" ht="17.399999999999999">
      <c r="A9" s="510" t="s">
        <v>1880</v>
      </c>
      <c r="B9" s="510" t="s">
        <v>92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482">
        <v>11</v>
      </c>
      <c r="W9" s="196"/>
      <c r="X9" s="196"/>
      <c r="Y9" s="196"/>
      <c r="Z9" s="196"/>
      <c r="AA9" s="482">
        <v>16</v>
      </c>
      <c r="AB9" s="482">
        <v>21</v>
      </c>
      <c r="AC9" s="196"/>
      <c r="AD9" s="196"/>
      <c r="AE9" s="41">
        <f t="shared" si="0"/>
        <v>48</v>
      </c>
      <c r="AF9" s="41">
        <f t="shared" si="1"/>
        <v>48</v>
      </c>
      <c r="AG9" s="41">
        <f t="shared" si="2"/>
        <v>0</v>
      </c>
    </row>
    <row r="10" spans="1:33" ht="17.399999999999999">
      <c r="A10" s="495" t="s">
        <v>1681</v>
      </c>
      <c r="B10" s="441" t="s">
        <v>100</v>
      </c>
      <c r="C10" s="196"/>
      <c r="D10" s="482">
        <v>10</v>
      </c>
      <c r="E10" s="482">
        <v>27</v>
      </c>
      <c r="F10" s="482">
        <v>13</v>
      </c>
      <c r="G10" s="482">
        <v>63</v>
      </c>
      <c r="H10" s="482">
        <v>15</v>
      </c>
      <c r="I10" s="196"/>
      <c r="J10" s="196"/>
      <c r="K10" s="196"/>
      <c r="L10" s="196"/>
      <c r="M10" s="196"/>
      <c r="N10" s="196"/>
      <c r="O10" s="319"/>
      <c r="P10" s="319"/>
      <c r="Q10" s="196"/>
      <c r="R10" s="196"/>
      <c r="S10" s="319"/>
      <c r="T10" s="196"/>
      <c r="U10" s="482">
        <v>12</v>
      </c>
      <c r="V10" s="482">
        <v>17</v>
      </c>
      <c r="W10" s="482">
        <v>40</v>
      </c>
      <c r="X10" s="196"/>
      <c r="Y10" s="196"/>
      <c r="Z10" s="482">
        <v>15</v>
      </c>
      <c r="AA10" s="196"/>
      <c r="AB10" s="482">
        <v>24</v>
      </c>
      <c r="AC10" s="196"/>
      <c r="AD10" s="482">
        <v>13</v>
      </c>
      <c r="AE10" s="41">
        <f t="shared" si="0"/>
        <v>136</v>
      </c>
      <c r="AF10" s="41">
        <f t="shared" si="1"/>
        <v>136</v>
      </c>
      <c r="AG10" s="41">
        <f t="shared" si="2"/>
        <v>0</v>
      </c>
    </row>
    <row r="11" spans="1:33" ht="17.399999999999999">
      <c r="A11" s="442" t="s">
        <v>1682</v>
      </c>
      <c r="B11" s="442" t="s">
        <v>100</v>
      </c>
      <c r="C11" s="196"/>
      <c r="D11" s="482">
        <v>34</v>
      </c>
      <c r="E11" s="196"/>
      <c r="F11" s="482">
        <v>40</v>
      </c>
      <c r="G11" s="482">
        <v>33</v>
      </c>
      <c r="H11" s="482">
        <v>24</v>
      </c>
      <c r="I11" s="196"/>
      <c r="J11" s="482">
        <v>49</v>
      </c>
      <c r="K11" s="482">
        <v>6</v>
      </c>
      <c r="L11" s="482">
        <v>17</v>
      </c>
      <c r="M11" s="196"/>
      <c r="N11" s="482">
        <v>26</v>
      </c>
      <c r="O11" s="196"/>
      <c r="P11" s="212"/>
      <c r="Q11" s="196"/>
      <c r="R11" s="196"/>
      <c r="S11" s="196"/>
      <c r="T11" s="196"/>
      <c r="U11" s="482">
        <v>50</v>
      </c>
      <c r="V11" s="482">
        <v>63</v>
      </c>
      <c r="W11" s="482">
        <v>49</v>
      </c>
      <c r="X11" s="482">
        <v>17</v>
      </c>
      <c r="Y11" s="196"/>
      <c r="Z11" s="482">
        <v>62</v>
      </c>
      <c r="AA11" s="482">
        <v>48</v>
      </c>
      <c r="AB11" s="482">
        <v>59</v>
      </c>
      <c r="AC11" s="482">
        <v>68</v>
      </c>
      <c r="AD11" s="482">
        <v>67</v>
      </c>
      <c r="AE11" s="41">
        <f t="shared" si="0"/>
        <v>605</v>
      </c>
      <c r="AF11" s="41">
        <f t="shared" si="1"/>
        <v>605</v>
      </c>
      <c r="AG11" s="41">
        <f t="shared" si="2"/>
        <v>0</v>
      </c>
    </row>
    <row r="12" spans="1:33" ht="17.399999999999999">
      <c r="A12" s="442" t="s">
        <v>1516</v>
      </c>
      <c r="B12" s="442" t="s">
        <v>100</v>
      </c>
      <c r="C12" s="196"/>
      <c r="D12" s="482">
        <v>16</v>
      </c>
      <c r="E12" s="482">
        <v>53</v>
      </c>
      <c r="F12" s="212"/>
      <c r="G12" s="482">
        <v>17</v>
      </c>
      <c r="H12" s="196"/>
      <c r="I12" s="486">
        <v>22</v>
      </c>
      <c r="J12" s="482">
        <v>31</v>
      </c>
      <c r="K12" s="196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196"/>
      <c r="X12" s="482">
        <v>15</v>
      </c>
      <c r="Y12" s="482">
        <v>10</v>
      </c>
      <c r="Z12" s="212"/>
      <c r="AA12" s="212"/>
      <c r="AB12" s="212"/>
      <c r="AC12" s="212"/>
      <c r="AD12" s="196"/>
      <c r="AE12" s="41">
        <f t="shared" si="0"/>
        <v>78</v>
      </c>
      <c r="AF12" s="41">
        <f t="shared" si="1"/>
        <v>68</v>
      </c>
      <c r="AG12" s="41">
        <f t="shared" si="2"/>
        <v>10</v>
      </c>
    </row>
    <row r="13" spans="1:33" ht="17.399999999999999">
      <c r="A13" s="441" t="s">
        <v>1241</v>
      </c>
      <c r="B13" s="441" t="s">
        <v>100</v>
      </c>
      <c r="C13" s="482">
        <v>57</v>
      </c>
      <c r="D13" s="482">
        <v>53</v>
      </c>
      <c r="E13" s="212"/>
      <c r="F13" s="212"/>
      <c r="G13" s="212"/>
      <c r="H13" s="212"/>
      <c r="I13" s="212"/>
      <c r="J13" s="212"/>
      <c r="K13" s="212"/>
      <c r="L13" s="196"/>
      <c r="M13" s="482">
        <v>21</v>
      </c>
      <c r="N13" s="482">
        <v>54</v>
      </c>
      <c r="O13" s="482">
        <v>25</v>
      </c>
      <c r="P13" s="482">
        <v>35</v>
      </c>
      <c r="Q13" s="482">
        <v>31</v>
      </c>
      <c r="R13" s="482">
        <v>33</v>
      </c>
      <c r="S13" s="482">
        <v>62</v>
      </c>
      <c r="T13" s="482">
        <v>57</v>
      </c>
      <c r="U13" s="482">
        <v>68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41">
        <f t="shared" si="0"/>
        <v>386</v>
      </c>
      <c r="AF13" s="41">
        <f t="shared" si="1"/>
        <v>207</v>
      </c>
      <c r="AG13" s="41">
        <f t="shared" si="2"/>
        <v>179</v>
      </c>
    </row>
    <row r="14" spans="1:33" ht="17.399999999999999">
      <c r="A14" s="441" t="s">
        <v>1816</v>
      </c>
      <c r="B14" s="441" t="s">
        <v>100</v>
      </c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41">
        <f t="shared" si="0"/>
        <v>0</v>
      </c>
      <c r="AF14" s="41">
        <f t="shared" si="1"/>
        <v>0</v>
      </c>
      <c r="AG14" s="41">
        <f t="shared" si="2"/>
        <v>0</v>
      </c>
    </row>
    <row r="15" spans="1:33" ht="17.399999999999999">
      <c r="A15" s="441" t="s">
        <v>1272</v>
      </c>
      <c r="B15" s="441" t="s">
        <v>99</v>
      </c>
      <c r="C15" s="319"/>
      <c r="D15" s="319"/>
      <c r="E15" s="319"/>
      <c r="F15" s="212"/>
      <c r="G15" s="212"/>
      <c r="H15" s="482">
        <v>54</v>
      </c>
      <c r="I15" s="482">
        <v>45</v>
      </c>
      <c r="J15" s="196"/>
      <c r="K15" s="482">
        <v>56</v>
      </c>
      <c r="L15" s="482">
        <v>56</v>
      </c>
      <c r="M15" s="196"/>
      <c r="N15" s="482">
        <v>62</v>
      </c>
      <c r="O15" s="482">
        <v>58</v>
      </c>
      <c r="P15" s="482">
        <v>23</v>
      </c>
      <c r="Q15" s="482">
        <v>31</v>
      </c>
      <c r="R15" s="482">
        <v>60</v>
      </c>
      <c r="S15" s="196"/>
      <c r="T15" s="196"/>
      <c r="U15" s="482">
        <v>57</v>
      </c>
      <c r="V15" s="482">
        <v>61</v>
      </c>
      <c r="W15" s="196"/>
      <c r="X15" s="482">
        <v>15</v>
      </c>
      <c r="Y15" s="482">
        <v>23</v>
      </c>
      <c r="Z15" s="212"/>
      <c r="AA15" s="212"/>
      <c r="AB15" s="212"/>
      <c r="AC15" s="212"/>
      <c r="AD15" s="212"/>
      <c r="AE15" s="41">
        <f t="shared" si="0"/>
        <v>601</v>
      </c>
      <c r="AF15" s="41">
        <f t="shared" si="1"/>
        <v>497</v>
      </c>
      <c r="AG15" s="41">
        <f t="shared" si="2"/>
        <v>104</v>
      </c>
    </row>
    <row r="16" spans="1:33" ht="17.399999999999999">
      <c r="A16" s="441" t="s">
        <v>1606</v>
      </c>
      <c r="B16" s="441" t="s">
        <v>99</v>
      </c>
      <c r="C16" s="196"/>
      <c r="D16" s="212"/>
      <c r="E16" s="212"/>
      <c r="F16" s="212"/>
      <c r="G16" s="212"/>
      <c r="H16" s="212"/>
      <c r="I16" s="212"/>
      <c r="J16" s="212"/>
      <c r="K16" s="196"/>
      <c r="L16" s="196"/>
      <c r="M16" s="196"/>
      <c r="N16" s="196"/>
      <c r="O16" s="319"/>
      <c r="P16" s="319"/>
      <c r="Q16" s="196"/>
      <c r="R16" s="196"/>
      <c r="S16" s="319"/>
      <c r="T16" s="319"/>
      <c r="U16" s="196"/>
      <c r="V16" s="196"/>
      <c r="W16" s="482">
        <v>15</v>
      </c>
      <c r="X16" s="196"/>
      <c r="Y16" s="196"/>
      <c r="Z16" s="482">
        <v>24</v>
      </c>
      <c r="AA16" s="196"/>
      <c r="AB16" s="482">
        <v>10</v>
      </c>
      <c r="AC16" s="482">
        <v>13</v>
      </c>
      <c r="AD16" s="482">
        <v>23</v>
      </c>
      <c r="AE16" s="41">
        <f t="shared" si="0"/>
        <v>85</v>
      </c>
      <c r="AF16" s="41">
        <f t="shared" si="1"/>
        <v>85</v>
      </c>
      <c r="AG16" s="41">
        <f t="shared" si="2"/>
        <v>0</v>
      </c>
    </row>
    <row r="17" spans="1:33" ht="17.399999999999999">
      <c r="A17" s="510" t="s">
        <v>1834</v>
      </c>
      <c r="B17" s="510" t="s">
        <v>99</v>
      </c>
      <c r="C17" s="196"/>
      <c r="D17" s="196"/>
      <c r="E17" s="196"/>
      <c r="F17" s="196"/>
      <c r="G17" s="482">
        <v>21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41">
        <f t="shared" si="0"/>
        <v>0</v>
      </c>
      <c r="AF17" s="41">
        <f t="shared" si="1"/>
        <v>0</v>
      </c>
      <c r="AG17" s="41">
        <f t="shared" si="2"/>
        <v>0</v>
      </c>
    </row>
    <row r="18" spans="1:33" ht="17.399999999999999">
      <c r="A18" s="497" t="s">
        <v>1191</v>
      </c>
      <c r="B18" s="498" t="s">
        <v>99</v>
      </c>
      <c r="C18" s="482">
        <v>23</v>
      </c>
      <c r="D18" s="482">
        <v>56</v>
      </c>
      <c r="E18" s="482">
        <v>46</v>
      </c>
      <c r="F18" s="319"/>
      <c r="G18" s="319"/>
      <c r="H18" s="196"/>
      <c r="I18" s="482">
        <v>35</v>
      </c>
      <c r="J18" s="482">
        <v>52</v>
      </c>
      <c r="K18" s="196"/>
      <c r="L18" s="482">
        <v>24</v>
      </c>
      <c r="M18" s="482">
        <v>52</v>
      </c>
      <c r="N18" s="196"/>
      <c r="O18" s="196"/>
      <c r="P18" s="482">
        <v>57</v>
      </c>
      <c r="Q18" s="482">
        <v>49</v>
      </c>
      <c r="R18" s="196"/>
      <c r="S18" s="482">
        <v>65</v>
      </c>
      <c r="T18" s="482">
        <v>62</v>
      </c>
      <c r="U18" s="482">
        <v>23</v>
      </c>
      <c r="V18" s="196"/>
      <c r="W18" s="212"/>
      <c r="X18" s="196"/>
      <c r="Y18" s="196"/>
      <c r="Z18" s="196"/>
      <c r="AA18" s="482">
        <v>48</v>
      </c>
      <c r="AB18" s="212"/>
      <c r="AC18" s="212"/>
      <c r="AD18" s="212"/>
      <c r="AE18" s="41">
        <f t="shared" si="0"/>
        <v>467</v>
      </c>
      <c r="AF18" s="41">
        <f t="shared" si="1"/>
        <v>283</v>
      </c>
      <c r="AG18" s="41">
        <f t="shared" si="2"/>
        <v>184</v>
      </c>
    </row>
    <row r="19" spans="1:33" ht="17.399999999999999">
      <c r="A19" s="441" t="s">
        <v>1492</v>
      </c>
      <c r="B19" s="441" t="s">
        <v>99</v>
      </c>
      <c r="C19" s="482">
        <v>57</v>
      </c>
      <c r="D19" s="482">
        <v>24</v>
      </c>
      <c r="E19" s="482">
        <v>27</v>
      </c>
      <c r="F19" s="482">
        <v>67</v>
      </c>
      <c r="G19" s="196"/>
      <c r="H19" s="482">
        <v>26</v>
      </c>
      <c r="I19" s="196"/>
      <c r="J19" s="482">
        <v>27</v>
      </c>
      <c r="K19" s="482">
        <v>24</v>
      </c>
      <c r="L19" s="196"/>
      <c r="M19" s="482">
        <v>28</v>
      </c>
      <c r="N19" s="482">
        <v>18</v>
      </c>
      <c r="O19" s="482">
        <v>22</v>
      </c>
      <c r="P19" s="196"/>
      <c r="Q19" s="196"/>
      <c r="R19" s="482">
        <v>20</v>
      </c>
      <c r="S19" s="482">
        <v>15</v>
      </c>
      <c r="T19" s="482">
        <v>18</v>
      </c>
      <c r="U19" s="196"/>
      <c r="V19" s="482">
        <v>19</v>
      </c>
      <c r="W19" s="482">
        <v>65</v>
      </c>
      <c r="X19" s="482">
        <v>65</v>
      </c>
      <c r="Y19" s="482">
        <v>57</v>
      </c>
      <c r="Z19" s="482">
        <v>56</v>
      </c>
      <c r="AA19" s="482">
        <v>32</v>
      </c>
      <c r="AB19" s="482">
        <v>70</v>
      </c>
      <c r="AC19" s="482">
        <v>67</v>
      </c>
      <c r="AD19" s="482">
        <v>57</v>
      </c>
      <c r="AE19" s="41">
        <f t="shared" si="0"/>
        <v>686</v>
      </c>
      <c r="AF19" s="41">
        <f t="shared" si="1"/>
        <v>574</v>
      </c>
      <c r="AG19" s="41">
        <f t="shared" si="2"/>
        <v>112</v>
      </c>
    </row>
    <row r="20" spans="1:33" ht="17.399999999999999">
      <c r="A20" s="510" t="s">
        <v>1824</v>
      </c>
      <c r="B20" s="510" t="s">
        <v>99</v>
      </c>
      <c r="C20" s="196"/>
      <c r="D20" s="196"/>
      <c r="E20" s="482">
        <v>7</v>
      </c>
      <c r="F20" s="482">
        <v>13</v>
      </c>
      <c r="G20" s="482">
        <v>59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212"/>
      <c r="AA20" s="212"/>
      <c r="AB20" s="212"/>
      <c r="AC20" s="212"/>
      <c r="AD20" s="212"/>
      <c r="AE20" s="41">
        <f t="shared" si="0"/>
        <v>0</v>
      </c>
      <c r="AF20" s="41">
        <f t="shared" si="1"/>
        <v>0</v>
      </c>
      <c r="AG20" s="41">
        <f t="shared" si="2"/>
        <v>0</v>
      </c>
    </row>
    <row r="21" spans="1:33" ht="17.399999999999999">
      <c r="A21" s="441" t="s">
        <v>1807</v>
      </c>
      <c r="B21" s="441" t="s">
        <v>487</v>
      </c>
      <c r="C21" s="482">
        <v>25</v>
      </c>
      <c r="D21" s="196"/>
      <c r="E21" s="482">
        <v>64</v>
      </c>
      <c r="F21" s="482">
        <v>64</v>
      </c>
      <c r="G21" s="482">
        <v>33</v>
      </c>
      <c r="H21" s="482">
        <v>12</v>
      </c>
      <c r="I21" s="196"/>
      <c r="J21" s="196"/>
      <c r="K21" s="482">
        <v>11</v>
      </c>
      <c r="L21" s="196"/>
      <c r="M21" s="196"/>
      <c r="N21" s="482">
        <v>62</v>
      </c>
      <c r="O21" s="196"/>
      <c r="P21" s="482">
        <v>70</v>
      </c>
      <c r="Q21" s="196"/>
      <c r="R21" s="196"/>
      <c r="S21" s="482">
        <v>18</v>
      </c>
      <c r="T21" s="482">
        <v>18</v>
      </c>
      <c r="U21" s="482">
        <v>80</v>
      </c>
      <c r="V21" s="196"/>
      <c r="W21" s="482">
        <v>24</v>
      </c>
      <c r="X21" s="196"/>
      <c r="Y21" s="196"/>
      <c r="Z21" s="482">
        <v>25</v>
      </c>
      <c r="AA21" s="482">
        <v>21</v>
      </c>
      <c r="AB21" s="482">
        <v>49</v>
      </c>
      <c r="AC21" s="482">
        <v>12</v>
      </c>
      <c r="AD21" s="482">
        <v>52</v>
      </c>
      <c r="AE21" s="41">
        <f t="shared" si="0"/>
        <v>454</v>
      </c>
      <c r="AF21" s="41">
        <f t="shared" si="1"/>
        <v>348</v>
      </c>
      <c r="AG21" s="41">
        <f t="shared" si="2"/>
        <v>106</v>
      </c>
    </row>
    <row r="22" spans="1:33" ht="17.399999999999999">
      <c r="A22" s="497" t="s">
        <v>1001</v>
      </c>
      <c r="B22" s="498" t="s">
        <v>487</v>
      </c>
      <c r="C22" s="482">
        <v>80</v>
      </c>
      <c r="D22" s="482">
        <v>51</v>
      </c>
      <c r="E22" s="482">
        <v>68</v>
      </c>
      <c r="F22" s="482">
        <v>40</v>
      </c>
      <c r="G22" s="196"/>
      <c r="H22" s="196"/>
      <c r="I22" s="196"/>
      <c r="J22" s="482">
        <v>32</v>
      </c>
      <c r="K22" s="482">
        <v>80</v>
      </c>
      <c r="L22" s="482">
        <v>13</v>
      </c>
      <c r="M22" s="482">
        <v>80</v>
      </c>
      <c r="N22" s="482">
        <v>18</v>
      </c>
      <c r="O22" s="196"/>
      <c r="P22" s="482">
        <v>80</v>
      </c>
      <c r="Q22" s="482">
        <v>20</v>
      </c>
      <c r="R22" s="482">
        <v>40</v>
      </c>
      <c r="S22" s="482">
        <v>62</v>
      </c>
      <c r="T22" s="482">
        <v>62</v>
      </c>
      <c r="U22" s="482">
        <v>61</v>
      </c>
      <c r="V22" s="482">
        <v>80</v>
      </c>
      <c r="W22" s="482">
        <v>80</v>
      </c>
      <c r="X22" s="482">
        <v>80</v>
      </c>
      <c r="Y22" s="482">
        <v>24</v>
      </c>
      <c r="Z22" s="482">
        <v>54</v>
      </c>
      <c r="AA22" s="482">
        <v>59</v>
      </c>
      <c r="AB22" s="196"/>
      <c r="AC22" s="482">
        <v>80</v>
      </c>
      <c r="AD22" s="482">
        <v>80</v>
      </c>
      <c r="AE22" s="41">
        <f t="shared" si="0"/>
        <v>1085</v>
      </c>
      <c r="AF22" s="41">
        <f t="shared" si="1"/>
        <v>857</v>
      </c>
      <c r="AG22" s="41">
        <f t="shared" si="2"/>
        <v>228</v>
      </c>
    </row>
    <row r="23" spans="1:33" ht="17.399999999999999">
      <c r="A23" s="441" t="s">
        <v>1808</v>
      </c>
      <c r="B23" s="441" t="s">
        <v>487</v>
      </c>
      <c r="C23" s="196"/>
      <c r="D23" s="196"/>
      <c r="E23" s="482">
        <v>12</v>
      </c>
      <c r="F23" s="482">
        <v>16</v>
      </c>
      <c r="G23" s="482">
        <v>47</v>
      </c>
      <c r="H23" s="196"/>
      <c r="I23" s="196"/>
      <c r="J23" s="196"/>
      <c r="K23" s="196"/>
      <c r="L23" s="196"/>
      <c r="M23" s="196"/>
      <c r="N23" s="196"/>
      <c r="O23" s="212"/>
      <c r="P23" s="212"/>
      <c r="Q23" s="212"/>
      <c r="R23" s="212"/>
      <c r="S23" s="196"/>
      <c r="T23" s="196"/>
      <c r="U23" s="196"/>
      <c r="V23" s="426"/>
      <c r="W23" s="426"/>
      <c r="X23" s="426"/>
      <c r="Y23" s="426"/>
      <c r="Z23" s="426"/>
      <c r="AA23" s="426"/>
      <c r="AB23" s="426"/>
      <c r="AC23" s="426"/>
      <c r="AD23" s="426"/>
      <c r="AE23" s="41">
        <f t="shared" si="0"/>
        <v>0</v>
      </c>
      <c r="AF23" s="41">
        <f t="shared" si="1"/>
        <v>0</v>
      </c>
      <c r="AG23" s="41">
        <f t="shared" si="2"/>
        <v>0</v>
      </c>
    </row>
    <row r="24" spans="1:33" ht="17.399999999999999">
      <c r="A24" s="441" t="s">
        <v>999</v>
      </c>
      <c r="B24" s="441" t="s">
        <v>487</v>
      </c>
      <c r="C24" s="319"/>
      <c r="D24" s="319"/>
      <c r="E24" s="319"/>
      <c r="F24" s="319"/>
      <c r="G24" s="319"/>
      <c r="H24" s="482">
        <v>68</v>
      </c>
      <c r="I24" s="482">
        <v>66</v>
      </c>
      <c r="J24" s="196"/>
      <c r="K24" s="482">
        <v>69</v>
      </c>
      <c r="L24" s="482">
        <v>67</v>
      </c>
      <c r="M24" s="196"/>
      <c r="N24" s="196"/>
      <c r="O24" s="482">
        <v>55</v>
      </c>
      <c r="P24" s="196"/>
      <c r="Q24" s="482">
        <v>60</v>
      </c>
      <c r="R24" s="482">
        <v>40</v>
      </c>
      <c r="S24" s="212"/>
      <c r="T24" s="212"/>
      <c r="U24" s="212"/>
      <c r="V24" s="482">
        <v>66</v>
      </c>
      <c r="W24" s="482">
        <v>56</v>
      </c>
      <c r="X24" s="482">
        <v>20</v>
      </c>
      <c r="Y24" s="482">
        <v>56</v>
      </c>
      <c r="Z24" s="196"/>
      <c r="AA24" s="482">
        <v>32</v>
      </c>
      <c r="AB24" s="482">
        <v>31</v>
      </c>
      <c r="AC24" s="482">
        <v>21</v>
      </c>
      <c r="AD24" s="482">
        <v>28</v>
      </c>
      <c r="AE24" s="41">
        <f t="shared" si="0"/>
        <v>735</v>
      </c>
      <c r="AF24" s="41">
        <f t="shared" si="1"/>
        <v>624</v>
      </c>
      <c r="AG24" s="41">
        <f t="shared" si="2"/>
        <v>111</v>
      </c>
    </row>
    <row r="25" spans="1:33" ht="17.399999999999999">
      <c r="A25" s="441" t="s">
        <v>1806</v>
      </c>
      <c r="B25" s="441" t="s">
        <v>488</v>
      </c>
      <c r="C25" s="212"/>
      <c r="D25" s="212"/>
      <c r="E25" s="212"/>
      <c r="F25" s="212"/>
      <c r="G25" s="196"/>
      <c r="H25" s="196"/>
      <c r="I25" s="482">
        <v>14</v>
      </c>
      <c r="J25" s="482">
        <v>53</v>
      </c>
      <c r="K25" s="196"/>
      <c r="L25" s="196"/>
      <c r="M25" s="196"/>
      <c r="N25" s="196"/>
      <c r="O25" s="196"/>
      <c r="P25" s="482">
        <v>10</v>
      </c>
      <c r="Q25" s="196"/>
      <c r="R25" s="196"/>
      <c r="S25" s="196"/>
      <c r="T25" s="196"/>
      <c r="U25" s="486">
        <v>9</v>
      </c>
      <c r="V25" s="482">
        <v>14</v>
      </c>
      <c r="W25" s="196"/>
      <c r="X25" s="196"/>
      <c r="Y25" s="196"/>
      <c r="Z25" s="196"/>
      <c r="AA25" s="482">
        <v>52</v>
      </c>
      <c r="AB25" s="212"/>
      <c r="AC25" s="212"/>
      <c r="AD25" s="212"/>
      <c r="AE25" s="41">
        <f t="shared" si="0"/>
        <v>152</v>
      </c>
      <c r="AF25" s="41">
        <f t="shared" si="1"/>
        <v>142</v>
      </c>
      <c r="AG25" s="41">
        <f t="shared" si="2"/>
        <v>10</v>
      </c>
    </row>
    <row r="26" spans="1:33" ht="17.399999999999999">
      <c r="A26" s="442" t="s">
        <v>1517</v>
      </c>
      <c r="B26" s="442" t="s">
        <v>488</v>
      </c>
      <c r="C26" s="482">
        <v>55</v>
      </c>
      <c r="D26" s="482">
        <v>80</v>
      </c>
      <c r="E26" s="196"/>
      <c r="F26" s="482">
        <v>40</v>
      </c>
      <c r="G26" s="482">
        <v>80</v>
      </c>
      <c r="H26" s="482">
        <v>80</v>
      </c>
      <c r="I26" s="482">
        <v>80</v>
      </c>
      <c r="J26" s="512">
        <v>75</v>
      </c>
      <c r="K26" s="196"/>
      <c r="L26" s="482">
        <v>80</v>
      </c>
      <c r="M26" s="482">
        <v>80</v>
      </c>
      <c r="N26" s="482">
        <v>80</v>
      </c>
      <c r="O26" s="482">
        <v>80</v>
      </c>
      <c r="P26" s="196"/>
      <c r="Q26" s="482">
        <v>80</v>
      </c>
      <c r="R26" s="482">
        <v>80</v>
      </c>
      <c r="S26" s="482">
        <v>80</v>
      </c>
      <c r="T26" s="482">
        <v>80</v>
      </c>
      <c r="U26" s="196"/>
      <c r="V26" s="196"/>
      <c r="W26" s="196"/>
      <c r="X26" s="482">
        <v>60</v>
      </c>
      <c r="Y26" s="482">
        <v>80</v>
      </c>
      <c r="Z26" s="486">
        <v>77</v>
      </c>
      <c r="AA26" s="196"/>
      <c r="AB26" s="482">
        <v>80</v>
      </c>
      <c r="AC26" s="482">
        <v>68</v>
      </c>
      <c r="AD26" s="196"/>
      <c r="AE26" s="41">
        <f t="shared" si="0"/>
        <v>1240</v>
      </c>
      <c r="AF26" s="41">
        <f t="shared" si="1"/>
        <v>920</v>
      </c>
      <c r="AG26" s="41">
        <f t="shared" si="2"/>
        <v>320</v>
      </c>
    </row>
    <row r="27" spans="1:33" ht="17.399999999999999">
      <c r="A27" s="442" t="s">
        <v>1518</v>
      </c>
      <c r="B27" s="442" t="s">
        <v>481</v>
      </c>
      <c r="C27" s="482">
        <v>54</v>
      </c>
      <c r="D27" s="482">
        <v>46</v>
      </c>
      <c r="E27" s="196"/>
      <c r="F27" s="482">
        <v>67</v>
      </c>
      <c r="G27" s="482">
        <v>80</v>
      </c>
      <c r="H27" s="196"/>
      <c r="I27" s="196"/>
      <c r="J27" s="482">
        <v>31</v>
      </c>
      <c r="K27" s="482">
        <v>56</v>
      </c>
      <c r="L27" s="196"/>
      <c r="M27" s="196"/>
      <c r="N27" s="196"/>
      <c r="O27" s="319"/>
      <c r="P27" s="319"/>
      <c r="Q27" s="196"/>
      <c r="R27" s="482">
        <v>20</v>
      </c>
      <c r="S27" s="212"/>
      <c r="T27" s="212"/>
      <c r="U27" s="212"/>
      <c r="V27" s="212"/>
      <c r="W27" s="212"/>
      <c r="X27" s="212"/>
      <c r="Y27" s="196"/>
      <c r="Z27" s="196"/>
      <c r="AA27" s="212"/>
      <c r="AB27" s="212"/>
      <c r="AC27" s="212"/>
      <c r="AD27" s="212"/>
      <c r="AE27" s="41">
        <f t="shared" si="0"/>
        <v>107</v>
      </c>
      <c r="AF27" s="41">
        <f t="shared" si="1"/>
        <v>107</v>
      </c>
      <c r="AG27" s="41">
        <f t="shared" si="2"/>
        <v>0</v>
      </c>
    </row>
    <row r="28" spans="1:33" ht="17.399999999999999">
      <c r="A28" s="442" t="s">
        <v>1181</v>
      </c>
      <c r="B28" s="442" t="s">
        <v>481</v>
      </c>
      <c r="C28" s="482">
        <v>56</v>
      </c>
      <c r="D28" s="482">
        <v>54</v>
      </c>
      <c r="E28" s="482">
        <v>30</v>
      </c>
      <c r="F28" s="482">
        <v>33</v>
      </c>
      <c r="G28" s="482">
        <v>40</v>
      </c>
      <c r="H28" s="196"/>
      <c r="I28" s="196"/>
      <c r="J28" s="482">
        <v>80</v>
      </c>
      <c r="K28" s="482">
        <v>63</v>
      </c>
      <c r="L28" s="482">
        <v>56</v>
      </c>
      <c r="M28" s="482">
        <v>59</v>
      </c>
      <c r="N28" s="196"/>
      <c r="O28" s="482">
        <v>49</v>
      </c>
      <c r="P28" s="196"/>
      <c r="Q28" s="482">
        <v>25</v>
      </c>
      <c r="R28" s="482">
        <v>60</v>
      </c>
      <c r="S28" s="482">
        <v>80</v>
      </c>
      <c r="T28" s="482">
        <v>80</v>
      </c>
      <c r="U28" s="482">
        <v>57</v>
      </c>
      <c r="V28" s="196"/>
      <c r="W28" s="486">
        <v>70</v>
      </c>
      <c r="X28" s="482">
        <v>60</v>
      </c>
      <c r="Y28" s="196"/>
      <c r="Z28" s="482">
        <v>31</v>
      </c>
      <c r="AA28" s="482">
        <v>74</v>
      </c>
      <c r="AB28" s="212"/>
      <c r="AC28" s="212"/>
      <c r="AD28" s="212"/>
      <c r="AE28" s="41">
        <f t="shared" si="0"/>
        <v>844</v>
      </c>
      <c r="AF28" s="41">
        <f t="shared" si="1"/>
        <v>635</v>
      </c>
      <c r="AG28" s="41">
        <f t="shared" si="2"/>
        <v>209</v>
      </c>
    </row>
    <row r="29" spans="1:33" ht="17.399999999999999">
      <c r="A29" s="442" t="s">
        <v>1686</v>
      </c>
      <c r="B29" s="442" t="s">
        <v>481</v>
      </c>
      <c r="C29" s="482">
        <v>14</v>
      </c>
      <c r="D29" s="482">
        <v>80</v>
      </c>
      <c r="E29" s="482">
        <v>80</v>
      </c>
      <c r="F29" s="482">
        <v>80</v>
      </c>
      <c r="G29" s="196"/>
      <c r="H29" s="482">
        <v>80</v>
      </c>
      <c r="I29" s="482">
        <v>80</v>
      </c>
      <c r="J29" s="196"/>
      <c r="K29" s="212"/>
      <c r="L29" s="482">
        <v>80</v>
      </c>
      <c r="M29" s="482">
        <v>52</v>
      </c>
      <c r="N29" s="196"/>
      <c r="O29" s="482">
        <v>80</v>
      </c>
      <c r="P29" s="482">
        <v>22</v>
      </c>
      <c r="Q29" s="482">
        <v>80</v>
      </c>
      <c r="R29" s="482">
        <v>20</v>
      </c>
      <c r="S29" s="482">
        <v>18</v>
      </c>
      <c r="T29" s="196"/>
      <c r="U29" s="482">
        <v>19</v>
      </c>
      <c r="V29" s="482">
        <v>61</v>
      </c>
      <c r="W29" s="196"/>
      <c r="X29" s="196"/>
      <c r="Y29" s="196"/>
      <c r="Z29" s="196"/>
      <c r="AA29" s="482">
        <v>80</v>
      </c>
      <c r="AB29" s="482">
        <v>80</v>
      </c>
      <c r="AC29" s="482">
        <v>80</v>
      </c>
      <c r="AD29" s="482">
        <v>80</v>
      </c>
      <c r="AE29" s="41">
        <f t="shared" si="0"/>
        <v>912</v>
      </c>
      <c r="AF29" s="41">
        <f t="shared" si="1"/>
        <v>792</v>
      </c>
      <c r="AG29" s="41">
        <f t="shared" si="2"/>
        <v>120</v>
      </c>
    </row>
    <row r="30" spans="1:33" ht="17.399999999999999">
      <c r="A30" s="441" t="s">
        <v>1581</v>
      </c>
      <c r="B30" s="441" t="s">
        <v>481</v>
      </c>
      <c r="C30" s="212"/>
      <c r="D30" s="212"/>
      <c r="E30" s="212"/>
      <c r="F30" s="212"/>
      <c r="G30" s="196"/>
      <c r="H30" s="196"/>
      <c r="I30" s="196"/>
      <c r="J30" s="482">
        <v>19</v>
      </c>
      <c r="K30" s="482">
        <v>17</v>
      </c>
      <c r="L30" s="196"/>
      <c r="M30" s="482">
        <v>21</v>
      </c>
      <c r="N30" s="482">
        <v>62</v>
      </c>
      <c r="O30" s="482">
        <v>31</v>
      </c>
      <c r="P30" s="482">
        <v>58</v>
      </c>
      <c r="Q30" s="212"/>
      <c r="R30" s="212"/>
      <c r="S30" s="212"/>
      <c r="T30" s="212"/>
      <c r="U30" s="482">
        <v>23</v>
      </c>
      <c r="V30" s="196"/>
      <c r="W30" s="196"/>
      <c r="X30" s="196"/>
      <c r="Y30" s="196"/>
      <c r="Z30" s="196"/>
      <c r="AA30" s="482">
        <v>36</v>
      </c>
      <c r="AB30" s="482">
        <v>49</v>
      </c>
      <c r="AC30" s="196"/>
      <c r="AD30" s="482">
        <v>28</v>
      </c>
      <c r="AE30" s="41">
        <f t="shared" si="0"/>
        <v>344</v>
      </c>
      <c r="AF30" s="41">
        <f t="shared" si="1"/>
        <v>255</v>
      </c>
      <c r="AG30" s="41">
        <f t="shared" si="2"/>
        <v>89</v>
      </c>
    </row>
    <row r="31" spans="1:33" ht="17.399999999999999">
      <c r="A31" s="510" t="s">
        <v>1835</v>
      </c>
      <c r="B31" s="510" t="s">
        <v>481</v>
      </c>
      <c r="C31" s="196"/>
      <c r="D31" s="196"/>
      <c r="E31" s="196"/>
      <c r="F31" s="196"/>
      <c r="G31" s="482">
        <v>26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41">
        <f t="shared" si="0"/>
        <v>0</v>
      </c>
      <c r="AF31" s="41">
        <f t="shared" si="1"/>
        <v>0</v>
      </c>
      <c r="AG31" s="41">
        <f t="shared" si="2"/>
        <v>0</v>
      </c>
    </row>
    <row r="32" spans="1:33" ht="17.399999999999999">
      <c r="A32" s="441" t="s">
        <v>1879</v>
      </c>
      <c r="B32" s="441" t="s">
        <v>481</v>
      </c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482">
        <v>25</v>
      </c>
      <c r="W32" s="482">
        <v>24</v>
      </c>
      <c r="X32" s="482">
        <v>20</v>
      </c>
      <c r="Y32" s="482">
        <v>46</v>
      </c>
      <c r="Z32" s="196"/>
      <c r="AA32" s="196"/>
      <c r="AB32" s="196"/>
      <c r="AC32" s="196"/>
      <c r="AD32" s="196"/>
      <c r="AE32" s="41">
        <f t="shared" si="0"/>
        <v>115</v>
      </c>
      <c r="AF32" s="41">
        <f t="shared" si="1"/>
        <v>69</v>
      </c>
      <c r="AG32" s="41">
        <f t="shared" si="2"/>
        <v>46</v>
      </c>
    </row>
    <row r="33" spans="1:33" ht="17.399999999999999">
      <c r="A33" s="441" t="s">
        <v>805</v>
      </c>
      <c r="B33" s="441" t="s">
        <v>481</v>
      </c>
      <c r="C33" s="482">
        <v>80</v>
      </c>
      <c r="D33" s="196"/>
      <c r="E33" s="482">
        <v>50</v>
      </c>
      <c r="F33" s="196"/>
      <c r="G33" s="196"/>
      <c r="H33" s="482">
        <v>62</v>
      </c>
      <c r="I33" s="482">
        <v>56</v>
      </c>
      <c r="J33" s="196"/>
      <c r="K33" s="482">
        <v>80</v>
      </c>
      <c r="L33" s="482">
        <v>64</v>
      </c>
      <c r="M33" s="482">
        <v>80</v>
      </c>
      <c r="N33" s="482">
        <v>18</v>
      </c>
      <c r="O33" s="482">
        <v>49</v>
      </c>
      <c r="P33" s="482">
        <v>22</v>
      </c>
      <c r="Q33" s="212"/>
      <c r="R33" s="212"/>
      <c r="S33" s="196"/>
      <c r="T33" s="196"/>
      <c r="U33" s="482">
        <v>61</v>
      </c>
      <c r="V33" s="482">
        <v>80</v>
      </c>
      <c r="W33" s="482">
        <v>80</v>
      </c>
      <c r="X33" s="482">
        <v>55</v>
      </c>
      <c r="Y33" s="482">
        <v>24</v>
      </c>
      <c r="Z33" s="482">
        <v>72</v>
      </c>
      <c r="AA33" s="196"/>
      <c r="AB33" s="482">
        <v>80</v>
      </c>
      <c r="AC33" s="482">
        <v>59</v>
      </c>
      <c r="AD33" s="196"/>
      <c r="AE33" s="41">
        <f t="shared" si="0"/>
        <v>942</v>
      </c>
      <c r="AF33" s="41">
        <f t="shared" si="1"/>
        <v>847</v>
      </c>
      <c r="AG33" s="41">
        <f t="shared" si="2"/>
        <v>95</v>
      </c>
    </row>
    <row r="34" spans="1:33" ht="17.399999999999999">
      <c r="A34" s="441" t="s">
        <v>1809</v>
      </c>
      <c r="B34" s="441" t="s">
        <v>481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196"/>
      <c r="O34" s="482">
        <v>31</v>
      </c>
      <c r="P34" s="482">
        <v>58</v>
      </c>
      <c r="Q34" s="212"/>
      <c r="R34" s="212"/>
      <c r="S34" s="212"/>
      <c r="T34" s="212"/>
      <c r="U34" s="212"/>
      <c r="V34" s="212"/>
      <c r="W34" s="426"/>
      <c r="X34" s="426"/>
      <c r="Y34" s="426"/>
      <c r="Z34" s="426"/>
      <c r="AA34" s="426"/>
      <c r="AB34" s="426"/>
      <c r="AC34" s="426"/>
      <c r="AD34" s="426"/>
      <c r="AE34" s="41">
        <f t="shared" si="0"/>
        <v>89</v>
      </c>
      <c r="AF34" s="41">
        <f t="shared" si="1"/>
        <v>0</v>
      </c>
      <c r="AG34" s="41">
        <f t="shared" si="2"/>
        <v>89</v>
      </c>
    </row>
    <row r="35" spans="1:33" ht="17.399999999999999">
      <c r="A35" s="441" t="s">
        <v>1192</v>
      </c>
      <c r="B35" s="441" t="s">
        <v>481</v>
      </c>
      <c r="C35" s="196"/>
      <c r="D35" s="482">
        <v>34</v>
      </c>
      <c r="E35" s="482">
        <v>30</v>
      </c>
      <c r="F35" s="482">
        <v>13</v>
      </c>
      <c r="G35" s="482">
        <v>54</v>
      </c>
      <c r="H35" s="196"/>
      <c r="I35" s="196"/>
      <c r="J35" s="482">
        <v>61</v>
      </c>
      <c r="K35" s="482">
        <v>24</v>
      </c>
      <c r="L35" s="482">
        <v>16</v>
      </c>
      <c r="M35" s="196"/>
      <c r="N35" s="196"/>
      <c r="O35" s="319"/>
      <c r="P35" s="319"/>
      <c r="Q35" s="482">
        <v>55</v>
      </c>
      <c r="R35" s="482">
        <v>60</v>
      </c>
      <c r="S35" s="482">
        <v>62</v>
      </c>
      <c r="T35" s="482">
        <v>57</v>
      </c>
      <c r="U35" s="196"/>
      <c r="V35" s="482">
        <v>19</v>
      </c>
      <c r="W35" s="482">
        <v>56</v>
      </c>
      <c r="X35" s="482">
        <v>80</v>
      </c>
      <c r="Y35" s="482">
        <v>80</v>
      </c>
      <c r="Z35" s="482">
        <v>49</v>
      </c>
      <c r="AA35" s="196"/>
      <c r="AB35" s="196"/>
      <c r="AC35" s="482">
        <v>80</v>
      </c>
      <c r="AD35" s="482">
        <v>52</v>
      </c>
      <c r="AE35" s="41">
        <f t="shared" si="0"/>
        <v>751</v>
      </c>
      <c r="AF35" s="41">
        <f t="shared" si="1"/>
        <v>552</v>
      </c>
      <c r="AG35" s="41">
        <f t="shared" si="2"/>
        <v>199</v>
      </c>
    </row>
    <row r="36" spans="1:33" ht="17.399999999999999">
      <c r="A36" s="441" t="s">
        <v>1810</v>
      </c>
      <c r="B36" s="441" t="s">
        <v>481</v>
      </c>
      <c r="C36" s="196"/>
      <c r="D36" s="482">
        <v>25</v>
      </c>
      <c r="E36" s="196"/>
      <c r="F36" s="482">
        <v>47</v>
      </c>
      <c r="G36" s="482">
        <v>40</v>
      </c>
      <c r="H36" s="482">
        <v>18</v>
      </c>
      <c r="I36" s="482">
        <v>20</v>
      </c>
      <c r="J36" s="212"/>
      <c r="K36" s="212"/>
      <c r="L36" s="212"/>
      <c r="M36" s="196"/>
      <c r="N36" s="482">
        <v>80</v>
      </c>
      <c r="O36" s="196"/>
      <c r="P36" s="196"/>
      <c r="Q36" s="196"/>
      <c r="R36" s="196"/>
      <c r="S36" s="196"/>
      <c r="T36" s="482">
        <v>23</v>
      </c>
      <c r="U36" s="482">
        <v>80</v>
      </c>
      <c r="V36" s="482">
        <v>55</v>
      </c>
      <c r="W36" s="196"/>
      <c r="X36" s="196"/>
      <c r="Y36" s="482">
        <v>34</v>
      </c>
      <c r="Z36" s="196"/>
      <c r="AA36" s="196"/>
      <c r="AB36" s="482">
        <v>31</v>
      </c>
      <c r="AC36" s="482">
        <v>71</v>
      </c>
      <c r="AD36" s="482">
        <v>80</v>
      </c>
      <c r="AE36" s="41">
        <f t="shared" si="0"/>
        <v>492</v>
      </c>
      <c r="AF36" s="41">
        <f t="shared" si="1"/>
        <v>435</v>
      </c>
      <c r="AG36" s="41">
        <f t="shared" si="2"/>
        <v>57</v>
      </c>
    </row>
    <row r="37" spans="1:33" ht="17.399999999999999">
      <c r="A37" s="497" t="s">
        <v>1688</v>
      </c>
      <c r="B37" s="498" t="s">
        <v>481</v>
      </c>
      <c r="C37" s="482">
        <v>26</v>
      </c>
      <c r="D37" s="482">
        <v>29</v>
      </c>
      <c r="E37" s="482">
        <v>66</v>
      </c>
      <c r="F37" s="196"/>
      <c r="G37" s="196"/>
      <c r="H37" s="482">
        <v>80</v>
      </c>
      <c r="I37" s="482">
        <v>80</v>
      </c>
      <c r="J37" s="482">
        <v>49</v>
      </c>
      <c r="K37" s="196"/>
      <c r="L37" s="482">
        <v>24</v>
      </c>
      <c r="M37" s="482">
        <v>28</v>
      </c>
      <c r="N37" s="482">
        <v>80</v>
      </c>
      <c r="O37" s="482">
        <v>25</v>
      </c>
      <c r="P37" s="482">
        <v>80</v>
      </c>
      <c r="Q37" s="482">
        <v>80</v>
      </c>
      <c r="R37" s="482">
        <v>80</v>
      </c>
      <c r="S37" s="482">
        <v>80</v>
      </c>
      <c r="T37" s="482">
        <v>80</v>
      </c>
      <c r="U37" s="212"/>
      <c r="V37" s="196"/>
      <c r="W37" s="196"/>
      <c r="X37" s="482">
        <v>25</v>
      </c>
      <c r="Y37" s="482">
        <v>56</v>
      </c>
      <c r="Z37" s="482">
        <v>80</v>
      </c>
      <c r="AA37" s="482">
        <v>44</v>
      </c>
      <c r="AB37" s="212"/>
      <c r="AC37" s="212"/>
      <c r="AD37" s="212"/>
      <c r="AE37" s="41">
        <f t="shared" si="0"/>
        <v>971</v>
      </c>
      <c r="AF37" s="41">
        <f t="shared" si="1"/>
        <v>650</v>
      </c>
      <c r="AG37" s="41">
        <f t="shared" si="2"/>
        <v>321</v>
      </c>
    </row>
    <row r="38" spans="1:33" ht="17.399999999999999">
      <c r="A38" s="441" t="s">
        <v>1828</v>
      </c>
      <c r="B38" s="441" t="s">
        <v>97</v>
      </c>
      <c r="C38" s="333"/>
      <c r="D38" s="196"/>
      <c r="E38" s="196"/>
      <c r="F38" s="482">
        <v>32</v>
      </c>
      <c r="G38" s="482">
        <v>40</v>
      </c>
      <c r="H38" s="482">
        <v>2</v>
      </c>
      <c r="I38" s="196"/>
      <c r="J38" s="196"/>
      <c r="K38" s="196"/>
      <c r="L38" s="196"/>
      <c r="M38" s="482">
        <v>12</v>
      </c>
      <c r="N38" s="482">
        <v>18</v>
      </c>
      <c r="O38" s="196"/>
      <c r="P38" s="482">
        <v>6</v>
      </c>
      <c r="Q38" s="196"/>
      <c r="R38" s="196"/>
      <c r="S38" s="482">
        <v>1</v>
      </c>
      <c r="T38" s="482">
        <v>11</v>
      </c>
      <c r="U38" s="196"/>
      <c r="V38" s="482">
        <v>24</v>
      </c>
      <c r="W38" s="196"/>
      <c r="X38" s="196"/>
      <c r="Y38" s="482">
        <v>24</v>
      </c>
      <c r="Z38" s="482">
        <v>26</v>
      </c>
      <c r="AA38" s="482">
        <v>66</v>
      </c>
      <c r="AB38" s="482">
        <v>56</v>
      </c>
      <c r="AC38" s="486">
        <v>7</v>
      </c>
      <c r="AD38" s="196"/>
      <c r="AE38" s="41">
        <f t="shared" si="0"/>
        <v>253</v>
      </c>
      <c r="AF38" s="41">
        <f t="shared" si="1"/>
        <v>211</v>
      </c>
      <c r="AG38" s="41">
        <f t="shared" si="2"/>
        <v>42</v>
      </c>
    </row>
    <row r="39" spans="1:33" ht="17.399999999999999">
      <c r="A39" s="442" t="s">
        <v>1418</v>
      </c>
      <c r="B39" s="442" t="s">
        <v>97</v>
      </c>
      <c r="C39" s="319"/>
      <c r="D39" s="319"/>
      <c r="E39" s="319"/>
      <c r="F39" s="319"/>
      <c r="G39" s="319"/>
      <c r="H39" s="482">
        <v>25</v>
      </c>
      <c r="I39" s="482">
        <v>29</v>
      </c>
      <c r="J39" s="482">
        <v>54</v>
      </c>
      <c r="K39" s="482">
        <v>20</v>
      </c>
      <c r="L39" s="486">
        <v>48</v>
      </c>
      <c r="M39" s="196"/>
      <c r="N39" s="482">
        <v>62</v>
      </c>
      <c r="O39" s="482">
        <v>80</v>
      </c>
      <c r="P39" s="196"/>
      <c r="Q39" s="482">
        <v>27</v>
      </c>
      <c r="R39" s="482">
        <v>11</v>
      </c>
      <c r="S39" s="196"/>
      <c r="T39" s="196"/>
      <c r="U39" s="482">
        <v>23</v>
      </c>
      <c r="V39" s="482">
        <v>56</v>
      </c>
      <c r="W39" s="482">
        <v>16</v>
      </c>
      <c r="X39" s="482">
        <v>15</v>
      </c>
      <c r="Y39" s="482">
        <v>56</v>
      </c>
      <c r="Z39" s="212"/>
      <c r="AA39" s="212"/>
      <c r="AB39" s="196"/>
      <c r="AC39" s="196"/>
      <c r="AD39" s="482">
        <v>31</v>
      </c>
      <c r="AE39" s="41">
        <f t="shared" si="0"/>
        <v>553</v>
      </c>
      <c r="AF39" s="41">
        <f t="shared" si="1"/>
        <v>417</v>
      </c>
      <c r="AG39" s="41">
        <f t="shared" si="2"/>
        <v>136</v>
      </c>
    </row>
    <row r="40" spans="1:33" ht="17.399999999999999">
      <c r="A40" s="442" t="s">
        <v>461</v>
      </c>
      <c r="B40" s="442" t="s">
        <v>97</v>
      </c>
      <c r="C40" s="482">
        <v>15</v>
      </c>
      <c r="D40" s="482">
        <v>40</v>
      </c>
      <c r="E40" s="482">
        <v>60</v>
      </c>
      <c r="F40" s="482">
        <v>48</v>
      </c>
      <c r="G40" s="196"/>
      <c r="H40" s="482">
        <v>55</v>
      </c>
      <c r="I40" s="482">
        <v>51</v>
      </c>
      <c r="J40" s="482">
        <v>26</v>
      </c>
      <c r="K40" s="482">
        <v>60</v>
      </c>
      <c r="L40" s="482">
        <v>22</v>
      </c>
      <c r="M40" s="482">
        <v>80</v>
      </c>
      <c r="N40" s="323"/>
      <c r="O40" s="482">
        <v>26</v>
      </c>
      <c r="P40" s="482">
        <v>74</v>
      </c>
      <c r="Q40" s="486">
        <v>43</v>
      </c>
      <c r="R40" s="482">
        <v>55</v>
      </c>
      <c r="S40" s="482">
        <v>79</v>
      </c>
      <c r="T40" s="482">
        <v>69</v>
      </c>
      <c r="U40" s="482">
        <v>57</v>
      </c>
      <c r="V40" s="196"/>
      <c r="W40" s="482">
        <v>64</v>
      </c>
      <c r="X40" s="486">
        <v>55</v>
      </c>
      <c r="Y40" s="196"/>
      <c r="Z40" s="482">
        <v>54</v>
      </c>
      <c r="AA40" s="196"/>
      <c r="AB40" s="482">
        <v>24</v>
      </c>
      <c r="AC40" s="482">
        <v>63</v>
      </c>
      <c r="AD40" s="196"/>
      <c r="AE40" s="41">
        <f t="shared" si="0"/>
        <v>957</v>
      </c>
      <c r="AF40" s="41">
        <f t="shared" si="1"/>
        <v>709</v>
      </c>
      <c r="AG40" s="41">
        <f t="shared" si="2"/>
        <v>248</v>
      </c>
    </row>
    <row r="41" spans="1:33" ht="17.399999999999999">
      <c r="A41" s="441" t="s">
        <v>1277</v>
      </c>
      <c r="B41" s="495" t="s">
        <v>97</v>
      </c>
      <c r="C41" s="482">
        <v>65</v>
      </c>
      <c r="D41" s="482">
        <v>40</v>
      </c>
      <c r="E41" s="482">
        <v>20</v>
      </c>
      <c r="F41" s="196"/>
      <c r="G41" s="482">
        <v>40</v>
      </c>
      <c r="H41" s="196"/>
      <c r="I41" s="196"/>
      <c r="J41" s="196"/>
      <c r="K41" s="196"/>
      <c r="L41" s="196"/>
      <c r="M41" s="196"/>
      <c r="N41" s="196"/>
      <c r="O41" s="319"/>
      <c r="P41" s="319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482">
        <v>14</v>
      </c>
      <c r="AB41" s="196"/>
      <c r="AC41" s="196"/>
      <c r="AD41" s="482">
        <v>49</v>
      </c>
      <c r="AE41" s="41">
        <f t="shared" si="0"/>
        <v>63</v>
      </c>
      <c r="AF41" s="41">
        <f t="shared" si="1"/>
        <v>63</v>
      </c>
      <c r="AG41" s="41">
        <f t="shared" si="2"/>
        <v>0</v>
      </c>
    </row>
    <row r="42" spans="1:33" ht="17.399999999999999">
      <c r="A42" s="442" t="s">
        <v>1690</v>
      </c>
      <c r="B42" s="442" t="s">
        <v>103</v>
      </c>
      <c r="C42" s="482">
        <v>62</v>
      </c>
      <c r="D42" s="196"/>
      <c r="E42" s="482">
        <v>60</v>
      </c>
      <c r="F42" s="482">
        <v>28</v>
      </c>
      <c r="G42" s="196"/>
      <c r="H42" s="212"/>
      <c r="I42" s="196"/>
      <c r="J42" s="196"/>
      <c r="K42" s="482">
        <v>68</v>
      </c>
      <c r="L42" s="212"/>
      <c r="M42" s="212"/>
      <c r="N42" s="212"/>
      <c r="O42" s="482">
        <v>54</v>
      </c>
      <c r="P42" s="212"/>
      <c r="Q42" s="196"/>
      <c r="R42" s="196"/>
      <c r="S42" s="196"/>
      <c r="T42" s="196"/>
      <c r="U42" s="196"/>
      <c r="V42" s="482">
        <v>66</v>
      </c>
      <c r="W42" s="212"/>
      <c r="X42" s="482">
        <v>80</v>
      </c>
      <c r="Y42" s="482">
        <v>80</v>
      </c>
      <c r="Z42" s="196"/>
      <c r="AA42" s="196"/>
      <c r="AB42" s="196"/>
      <c r="AC42" s="196"/>
      <c r="AD42" s="482">
        <v>13</v>
      </c>
      <c r="AE42" s="41">
        <f t="shared" si="0"/>
        <v>361</v>
      </c>
      <c r="AF42" s="41">
        <f t="shared" si="1"/>
        <v>227</v>
      </c>
      <c r="AG42" s="41">
        <f t="shared" si="2"/>
        <v>134</v>
      </c>
    </row>
    <row r="43" spans="1:33" ht="17.399999999999999">
      <c r="A43" s="441" t="s">
        <v>1812</v>
      </c>
      <c r="B43" s="441" t="s">
        <v>103</v>
      </c>
      <c r="C43" s="482">
        <v>18</v>
      </c>
      <c r="D43" s="482">
        <v>61</v>
      </c>
      <c r="E43" s="482">
        <v>20</v>
      </c>
      <c r="F43" s="482">
        <v>52</v>
      </c>
      <c r="G43" s="482">
        <v>6</v>
      </c>
      <c r="H43" s="196"/>
      <c r="I43" s="482">
        <v>4</v>
      </c>
      <c r="J43" s="196"/>
      <c r="K43" s="196"/>
      <c r="L43" s="196"/>
      <c r="M43" s="482">
        <v>68</v>
      </c>
      <c r="N43" s="482">
        <v>80</v>
      </c>
      <c r="O43" s="196"/>
      <c r="P43" s="482">
        <v>20</v>
      </c>
      <c r="Q43" s="482">
        <v>23</v>
      </c>
      <c r="R43" s="482">
        <v>80</v>
      </c>
      <c r="S43" s="482">
        <v>80</v>
      </c>
      <c r="T43" s="482">
        <v>62</v>
      </c>
      <c r="U43" s="482">
        <v>80</v>
      </c>
      <c r="V43" s="196"/>
      <c r="W43" s="212"/>
      <c r="X43" s="212"/>
      <c r="Y43" s="212"/>
      <c r="Z43" s="212"/>
      <c r="AA43" s="212"/>
      <c r="AB43" s="482">
        <v>67</v>
      </c>
      <c r="AC43" s="482">
        <v>80</v>
      </c>
      <c r="AD43" s="482">
        <v>67</v>
      </c>
      <c r="AE43" s="41">
        <f t="shared" si="0"/>
        <v>711</v>
      </c>
      <c r="AF43" s="41">
        <f t="shared" si="1"/>
        <v>549</v>
      </c>
      <c r="AG43" s="41">
        <f t="shared" si="2"/>
        <v>162</v>
      </c>
    </row>
    <row r="44" spans="1:33" ht="17.399999999999999">
      <c r="A44" s="441" t="s">
        <v>1691</v>
      </c>
      <c r="B44" s="495" t="s">
        <v>103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426"/>
      <c r="W44" s="426"/>
      <c r="X44" s="426"/>
      <c r="Y44" s="426"/>
      <c r="Z44" s="426"/>
      <c r="AA44" s="426"/>
      <c r="AB44" s="426"/>
      <c r="AC44" s="426"/>
      <c r="AD44" s="426"/>
      <c r="AE44" s="41">
        <f t="shared" si="0"/>
        <v>0</v>
      </c>
      <c r="AF44" s="41">
        <f t="shared" si="1"/>
        <v>0</v>
      </c>
      <c r="AG44" s="41">
        <f t="shared" si="2"/>
        <v>0</v>
      </c>
    </row>
    <row r="45" spans="1:33" ht="17.399999999999999">
      <c r="A45" s="441" t="s">
        <v>1412</v>
      </c>
      <c r="B45" s="441" t="s">
        <v>103</v>
      </c>
      <c r="C45" s="482">
        <v>9</v>
      </c>
      <c r="D45" s="482">
        <v>19</v>
      </c>
      <c r="E45" s="196"/>
      <c r="F45" s="196"/>
      <c r="G45" s="482">
        <v>26</v>
      </c>
      <c r="H45" s="212"/>
      <c r="I45" s="212"/>
      <c r="J45" s="196"/>
      <c r="K45" s="196"/>
      <c r="L45" s="196"/>
      <c r="M45" s="19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  <c r="AB45" s="426"/>
      <c r="AC45" s="426"/>
      <c r="AD45" s="426"/>
      <c r="AE45" s="41">
        <f t="shared" si="0"/>
        <v>0</v>
      </c>
      <c r="AF45" s="41">
        <f t="shared" si="1"/>
        <v>0</v>
      </c>
      <c r="AG45" s="41">
        <f t="shared" si="2"/>
        <v>0</v>
      </c>
    </row>
    <row r="46" spans="1:33" ht="17.399999999999999">
      <c r="A46" s="441" t="s">
        <v>626</v>
      </c>
      <c r="B46" s="441" t="s">
        <v>98</v>
      </c>
      <c r="C46" s="196"/>
      <c r="D46" s="196"/>
      <c r="E46" s="196"/>
      <c r="F46" s="196"/>
      <c r="G46" s="196"/>
      <c r="H46" s="196"/>
      <c r="I46" s="19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1">
        <f t="shared" si="0"/>
        <v>0</v>
      </c>
      <c r="AF46" s="41">
        <f t="shared" si="1"/>
        <v>0</v>
      </c>
      <c r="AG46" s="41">
        <f t="shared" si="2"/>
        <v>0</v>
      </c>
    </row>
    <row r="47" spans="1:33" ht="17.399999999999999">
      <c r="A47" s="441" t="s">
        <v>1813</v>
      </c>
      <c r="B47" s="441" t="s">
        <v>98</v>
      </c>
      <c r="C47" s="333"/>
      <c r="D47" s="333"/>
      <c r="E47" s="333"/>
      <c r="F47" s="333"/>
      <c r="G47" s="333"/>
      <c r="H47" s="482">
        <v>66</v>
      </c>
      <c r="I47" s="482">
        <v>80</v>
      </c>
      <c r="J47" s="482">
        <v>72</v>
      </c>
      <c r="K47" s="482">
        <v>12</v>
      </c>
      <c r="L47" s="482">
        <v>18</v>
      </c>
      <c r="M47" s="482">
        <v>52</v>
      </c>
      <c r="N47" s="482">
        <v>14</v>
      </c>
      <c r="O47" s="196"/>
      <c r="P47" s="196"/>
      <c r="Q47" s="196"/>
      <c r="R47" s="482">
        <v>14</v>
      </c>
      <c r="S47" s="482">
        <v>2</v>
      </c>
      <c r="T47" s="482">
        <v>19</v>
      </c>
      <c r="U47" s="482">
        <v>9</v>
      </c>
      <c r="V47" s="482">
        <v>80</v>
      </c>
      <c r="W47" s="482">
        <v>49</v>
      </c>
      <c r="X47" s="196"/>
      <c r="Y47" s="196"/>
      <c r="Z47" s="482">
        <v>80</v>
      </c>
      <c r="AA47" s="482">
        <v>80</v>
      </c>
      <c r="AB47" s="196"/>
      <c r="AC47" s="196"/>
      <c r="AD47" s="196"/>
      <c r="AE47" s="41">
        <f t="shared" si="0"/>
        <v>647</v>
      </c>
      <c r="AF47" s="41">
        <f t="shared" si="1"/>
        <v>626</v>
      </c>
      <c r="AG47" s="41">
        <f t="shared" si="2"/>
        <v>21</v>
      </c>
    </row>
    <row r="48" spans="1:33" ht="17.399999999999999">
      <c r="A48" s="441" t="s">
        <v>1280</v>
      </c>
      <c r="B48" s="441" t="s">
        <v>98</v>
      </c>
      <c r="C48" s="196"/>
      <c r="D48" s="212"/>
      <c r="E48" s="482">
        <v>63</v>
      </c>
      <c r="F48" s="482">
        <v>67</v>
      </c>
      <c r="G48" s="196"/>
      <c r="H48" s="482">
        <v>80</v>
      </c>
      <c r="I48" s="482">
        <v>29</v>
      </c>
      <c r="J48" s="482">
        <v>80</v>
      </c>
      <c r="K48" s="482">
        <v>80</v>
      </c>
      <c r="L48" s="196"/>
      <c r="M48" s="212"/>
      <c r="N48" s="212"/>
      <c r="O48" s="212"/>
      <c r="P48" s="482">
        <v>80</v>
      </c>
      <c r="Q48" s="482">
        <v>80</v>
      </c>
      <c r="R48" s="212"/>
      <c r="S48" s="482">
        <v>80</v>
      </c>
      <c r="T48" s="482">
        <v>80</v>
      </c>
      <c r="U48" s="212"/>
      <c r="V48" s="212"/>
      <c r="W48" s="212"/>
      <c r="X48" s="212"/>
      <c r="Y48" s="212"/>
      <c r="Z48" s="482">
        <v>19</v>
      </c>
      <c r="AA48" s="482">
        <v>80</v>
      </c>
      <c r="AB48" s="482">
        <v>80</v>
      </c>
      <c r="AC48" s="482">
        <v>9</v>
      </c>
      <c r="AD48" s="212"/>
      <c r="AE48" s="41">
        <f t="shared" si="0"/>
        <v>777</v>
      </c>
      <c r="AF48" s="41">
        <f t="shared" si="1"/>
        <v>537</v>
      </c>
      <c r="AG48" s="41">
        <f t="shared" si="2"/>
        <v>240</v>
      </c>
    </row>
    <row r="49" spans="1:33" ht="17.399999999999999">
      <c r="A49" s="441" t="s">
        <v>1692</v>
      </c>
      <c r="B49" s="441" t="s">
        <v>643</v>
      </c>
      <c r="C49" s="482">
        <v>71</v>
      </c>
      <c r="D49" s="482">
        <v>80</v>
      </c>
      <c r="E49" s="482">
        <v>17</v>
      </c>
      <c r="F49" s="196"/>
      <c r="G49" s="482">
        <v>54</v>
      </c>
      <c r="H49" s="212"/>
      <c r="I49" s="196"/>
      <c r="J49" s="196"/>
      <c r="K49" s="196"/>
      <c r="L49" s="196"/>
      <c r="M49" s="196"/>
      <c r="N49" s="196"/>
      <c r="O49" s="319"/>
      <c r="P49" s="319"/>
      <c r="Q49" s="196"/>
      <c r="R49" s="482">
        <v>80</v>
      </c>
      <c r="S49" s="196"/>
      <c r="T49" s="196"/>
      <c r="U49" s="482">
        <v>80</v>
      </c>
      <c r="V49" s="482">
        <v>80</v>
      </c>
      <c r="W49" s="482">
        <v>16</v>
      </c>
      <c r="X49" s="196"/>
      <c r="Y49" s="482">
        <v>80</v>
      </c>
      <c r="Z49" s="196"/>
      <c r="AA49" s="196"/>
      <c r="AB49" s="482">
        <v>13</v>
      </c>
      <c r="AC49" s="196"/>
      <c r="AD49" s="482">
        <v>57</v>
      </c>
      <c r="AE49" s="41">
        <f t="shared" si="0"/>
        <v>406</v>
      </c>
      <c r="AF49" s="41">
        <f t="shared" si="1"/>
        <v>326</v>
      </c>
      <c r="AG49" s="41">
        <f t="shared" si="2"/>
        <v>80</v>
      </c>
    </row>
    <row r="50" spans="1:33" ht="17.399999999999999">
      <c r="A50" s="441" t="s">
        <v>1826</v>
      </c>
      <c r="B50" s="441" t="s">
        <v>98</v>
      </c>
      <c r="C50" s="319"/>
      <c r="D50" s="319"/>
      <c r="E50" s="319"/>
      <c r="F50" s="319"/>
      <c r="G50" s="319"/>
      <c r="H50" s="196"/>
      <c r="I50" s="196"/>
      <c r="J50" s="196"/>
      <c r="K50" s="482">
        <v>80</v>
      </c>
      <c r="L50" s="482">
        <v>69</v>
      </c>
      <c r="M50" s="482">
        <v>80</v>
      </c>
      <c r="N50" s="482">
        <v>66</v>
      </c>
      <c r="O50" s="482">
        <v>80</v>
      </c>
      <c r="P50" s="196"/>
      <c r="Q50" s="482">
        <v>23</v>
      </c>
      <c r="R50" s="482">
        <v>80</v>
      </c>
      <c r="S50" s="482">
        <v>80</v>
      </c>
      <c r="T50" s="482">
        <v>80</v>
      </c>
      <c r="U50" s="482">
        <v>80</v>
      </c>
      <c r="V50" s="482">
        <v>80</v>
      </c>
      <c r="W50" s="482">
        <v>64</v>
      </c>
      <c r="X50" s="212"/>
      <c r="Y50" s="212"/>
      <c r="Z50" s="212"/>
      <c r="AA50" s="212"/>
      <c r="AB50" s="196"/>
      <c r="AC50" s="482">
        <v>80</v>
      </c>
      <c r="AD50" s="482">
        <v>80</v>
      </c>
      <c r="AE50" s="41">
        <f t="shared" si="0"/>
        <v>1022</v>
      </c>
      <c r="AF50" s="41">
        <f t="shared" si="1"/>
        <v>782</v>
      </c>
      <c r="AG50" s="41">
        <f t="shared" si="2"/>
        <v>240</v>
      </c>
    </row>
    <row r="51" spans="1:33" ht="17.399999999999999">
      <c r="A51" s="441" t="s">
        <v>1623</v>
      </c>
      <c r="B51" s="441" t="s">
        <v>98</v>
      </c>
      <c r="C51" s="196"/>
      <c r="D51" s="482">
        <v>25</v>
      </c>
      <c r="E51" s="482">
        <v>17</v>
      </c>
      <c r="F51" s="482">
        <v>40</v>
      </c>
      <c r="G51" s="482">
        <v>80</v>
      </c>
      <c r="H51" s="196"/>
      <c r="I51" s="482">
        <v>80</v>
      </c>
      <c r="J51" s="196"/>
      <c r="K51" s="196"/>
      <c r="L51" s="482">
        <v>73</v>
      </c>
      <c r="M51" s="482">
        <v>47</v>
      </c>
      <c r="N51" s="482">
        <v>80</v>
      </c>
      <c r="O51" s="482">
        <v>64</v>
      </c>
      <c r="P51" s="196"/>
      <c r="Q51" s="196"/>
      <c r="R51" s="196"/>
      <c r="S51" s="196"/>
      <c r="T51" s="196"/>
      <c r="U51" s="196"/>
      <c r="V51" s="196"/>
      <c r="W51" s="196"/>
      <c r="X51" s="482">
        <v>80</v>
      </c>
      <c r="Y51" s="482"/>
      <c r="Z51" s="482">
        <v>16</v>
      </c>
      <c r="AA51" s="482">
        <v>68</v>
      </c>
      <c r="AB51" s="196"/>
      <c r="AC51" s="196"/>
      <c r="AD51" s="196"/>
      <c r="AE51" s="41">
        <f t="shared" si="0"/>
        <v>508</v>
      </c>
      <c r="AF51" s="41">
        <f t="shared" si="1"/>
        <v>444</v>
      </c>
      <c r="AG51" s="41">
        <f t="shared" si="2"/>
        <v>64</v>
      </c>
    </row>
    <row r="52" spans="1:33" ht="17.399999999999999">
      <c r="A52" s="441" t="s">
        <v>1811</v>
      </c>
      <c r="B52" s="441" t="s">
        <v>106</v>
      </c>
      <c r="C52" s="482">
        <v>9</v>
      </c>
      <c r="D52" s="196"/>
      <c r="E52" s="196"/>
      <c r="F52" s="196"/>
      <c r="G52" s="482">
        <v>54</v>
      </c>
      <c r="H52" s="196"/>
      <c r="I52" s="196"/>
      <c r="J52" s="196"/>
      <c r="K52" s="196"/>
      <c r="L52" s="196"/>
      <c r="M52" s="196"/>
      <c r="N52" s="196"/>
      <c r="O52" s="319"/>
      <c r="P52" s="319"/>
      <c r="Q52" s="196"/>
      <c r="R52" s="196"/>
      <c r="S52" s="319"/>
      <c r="T52" s="319"/>
      <c r="U52" s="196"/>
      <c r="V52" s="212"/>
      <c r="W52" s="212"/>
      <c r="X52" s="196"/>
      <c r="Y52" s="196"/>
      <c r="Z52" s="196"/>
      <c r="AA52" s="196"/>
      <c r="AB52" s="196"/>
      <c r="AC52" s="196"/>
      <c r="AD52" s="319"/>
      <c r="AE52" s="41">
        <f t="shared" si="0"/>
        <v>0</v>
      </c>
      <c r="AF52" s="41">
        <f t="shared" si="1"/>
        <v>0</v>
      </c>
      <c r="AG52" s="41">
        <f t="shared" si="2"/>
        <v>0</v>
      </c>
    </row>
    <row r="53" spans="1:33" ht="18" customHeight="1">
      <c r="A53" s="441" t="s">
        <v>1003</v>
      </c>
      <c r="B53" s="441" t="s">
        <v>106</v>
      </c>
      <c r="C53" s="319"/>
      <c r="D53" s="319"/>
      <c r="E53" s="319"/>
      <c r="F53" s="319"/>
      <c r="G53" s="319"/>
      <c r="H53" s="196"/>
      <c r="I53" s="482">
        <v>51</v>
      </c>
      <c r="J53" s="196"/>
      <c r="K53" s="212"/>
      <c r="L53" s="212"/>
      <c r="M53" s="212"/>
      <c r="N53" s="196"/>
      <c r="O53" s="196"/>
      <c r="P53" s="482">
        <v>80</v>
      </c>
      <c r="Q53" s="482">
        <v>80</v>
      </c>
      <c r="R53" s="482">
        <v>80</v>
      </c>
      <c r="S53" s="482">
        <v>80</v>
      </c>
      <c r="T53" s="482">
        <v>61</v>
      </c>
      <c r="U53" s="482">
        <v>71</v>
      </c>
      <c r="V53" s="196"/>
      <c r="W53" s="482">
        <v>31</v>
      </c>
      <c r="X53" s="482">
        <v>80</v>
      </c>
      <c r="Y53" s="482">
        <v>16</v>
      </c>
      <c r="Z53" s="212"/>
      <c r="AA53" s="212"/>
      <c r="AB53" s="196"/>
      <c r="AC53" s="196"/>
      <c r="AD53" s="482">
        <v>80</v>
      </c>
      <c r="AE53" s="41">
        <f t="shared" si="0"/>
        <v>710</v>
      </c>
      <c r="AF53" s="41">
        <f t="shared" si="1"/>
        <v>473</v>
      </c>
      <c r="AG53" s="41">
        <f t="shared" si="2"/>
        <v>237</v>
      </c>
    </row>
    <row r="54" spans="1:33" ht="17.399999999999999">
      <c r="A54" s="441" t="s">
        <v>1815</v>
      </c>
      <c r="B54" s="441" t="s">
        <v>106</v>
      </c>
      <c r="C54" s="482">
        <v>80</v>
      </c>
      <c r="D54" s="482">
        <v>58</v>
      </c>
      <c r="E54" s="482">
        <v>80</v>
      </c>
      <c r="F54" s="482">
        <v>30</v>
      </c>
      <c r="G54" s="482">
        <v>56</v>
      </c>
      <c r="H54" s="482">
        <v>14</v>
      </c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41">
        <f t="shared" si="0"/>
        <v>14</v>
      </c>
      <c r="AF54" s="41">
        <f t="shared" si="1"/>
        <v>14</v>
      </c>
      <c r="AG54" s="41">
        <f t="shared" si="2"/>
        <v>0</v>
      </c>
    </row>
    <row r="55" spans="1:33" ht="17.399999999999999">
      <c r="A55" s="505" t="s">
        <v>1817</v>
      </c>
      <c r="B55" s="505" t="s">
        <v>106</v>
      </c>
      <c r="C55" s="482">
        <v>71</v>
      </c>
      <c r="D55" s="482">
        <v>61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41">
        <f t="shared" si="0"/>
        <v>0</v>
      </c>
      <c r="AF55" s="41">
        <f t="shared" si="1"/>
        <v>0</v>
      </c>
      <c r="AG55" s="41">
        <f t="shared" si="2"/>
        <v>0</v>
      </c>
    </row>
    <row r="56" spans="1:33" ht="17.399999999999999">
      <c r="A56" s="497" t="s">
        <v>1607</v>
      </c>
      <c r="B56" s="498" t="s">
        <v>106</v>
      </c>
      <c r="C56" s="482">
        <v>80</v>
      </c>
      <c r="D56" s="482">
        <v>80</v>
      </c>
      <c r="E56" s="482">
        <v>80</v>
      </c>
      <c r="F56" s="482">
        <v>80</v>
      </c>
      <c r="G56" s="196"/>
      <c r="H56" s="482">
        <v>80</v>
      </c>
      <c r="I56" s="482">
        <v>80</v>
      </c>
      <c r="J56" s="482">
        <v>80</v>
      </c>
      <c r="K56" s="482">
        <v>80</v>
      </c>
      <c r="L56" s="482">
        <v>80</v>
      </c>
      <c r="M56" s="482">
        <v>80</v>
      </c>
      <c r="N56" s="482">
        <v>80</v>
      </c>
      <c r="O56" s="482">
        <v>80</v>
      </c>
      <c r="P56" s="196"/>
      <c r="Q56" s="482">
        <v>57</v>
      </c>
      <c r="R56" s="482">
        <v>80</v>
      </c>
      <c r="S56" s="482">
        <v>78</v>
      </c>
      <c r="T56" s="482"/>
      <c r="U56" s="482">
        <v>80</v>
      </c>
      <c r="V56" s="482">
        <v>80</v>
      </c>
      <c r="W56" s="482">
        <v>80</v>
      </c>
      <c r="X56" s="482">
        <v>63</v>
      </c>
      <c r="Y56" s="482">
        <v>80</v>
      </c>
      <c r="Z56" s="482">
        <v>80</v>
      </c>
      <c r="AA56" s="196"/>
      <c r="AB56" s="482">
        <v>80</v>
      </c>
      <c r="AC56" s="196"/>
      <c r="AD56" s="482">
        <v>80</v>
      </c>
      <c r="AE56" s="41">
        <f t="shared" si="0"/>
        <v>1478</v>
      </c>
      <c r="AF56" s="41">
        <f t="shared" si="1"/>
        <v>1240</v>
      </c>
      <c r="AG56" s="41">
        <f t="shared" si="2"/>
        <v>238</v>
      </c>
    </row>
    <row r="57" spans="1:33" ht="17.399999999999999">
      <c r="A57" s="497" t="s">
        <v>1814</v>
      </c>
      <c r="B57" s="498" t="s">
        <v>106</v>
      </c>
      <c r="C57" s="196"/>
      <c r="D57" s="482">
        <v>55</v>
      </c>
      <c r="E57" s="482">
        <v>63</v>
      </c>
      <c r="F57" s="482">
        <v>53</v>
      </c>
      <c r="G57" s="196"/>
      <c r="H57" s="482">
        <v>80</v>
      </c>
      <c r="I57" s="196"/>
      <c r="J57" s="482">
        <v>80</v>
      </c>
      <c r="K57" s="196"/>
      <c r="L57" s="212"/>
      <c r="M57" s="212"/>
      <c r="N57" s="212"/>
      <c r="O57" s="482">
        <v>16</v>
      </c>
      <c r="P57" s="482">
        <v>80</v>
      </c>
      <c r="Q57" s="482">
        <v>57</v>
      </c>
      <c r="R57" s="212"/>
      <c r="S57" s="212"/>
      <c r="T57" s="212"/>
      <c r="U57" s="212"/>
      <c r="V57" s="196"/>
      <c r="W57" s="482">
        <v>80</v>
      </c>
      <c r="X57" s="482">
        <v>80</v>
      </c>
      <c r="Y57" s="196"/>
      <c r="Z57" s="486">
        <v>51</v>
      </c>
      <c r="AA57" s="482">
        <v>22</v>
      </c>
      <c r="AB57" s="482">
        <v>67</v>
      </c>
      <c r="AC57" s="482">
        <v>75</v>
      </c>
      <c r="AD57" s="482">
        <v>23</v>
      </c>
      <c r="AE57" s="41">
        <f t="shared" si="0"/>
        <v>711</v>
      </c>
      <c r="AF57" s="41">
        <f t="shared" si="1"/>
        <v>615</v>
      </c>
      <c r="AG57" s="41">
        <f t="shared" si="2"/>
        <v>96</v>
      </c>
    </row>
    <row r="58" spans="1:33" ht="17.399999999999999">
      <c r="A58" s="508" t="s">
        <v>1823</v>
      </c>
      <c r="B58" s="509" t="s">
        <v>313</v>
      </c>
      <c r="C58" s="196"/>
      <c r="D58" s="482">
        <v>19</v>
      </c>
      <c r="E58" s="196"/>
      <c r="F58" s="482">
        <v>50</v>
      </c>
      <c r="G58" s="482">
        <v>80</v>
      </c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196"/>
      <c r="AE58" s="41">
        <f t="shared" si="0"/>
        <v>0</v>
      </c>
      <c r="AF58" s="41">
        <f t="shared" si="1"/>
        <v>0</v>
      </c>
      <c r="AG58" s="41">
        <f t="shared" si="2"/>
        <v>0</v>
      </c>
    </row>
    <row r="59" spans="1:33" ht="17.399999999999999">
      <c r="A59" s="441" t="s">
        <v>1619</v>
      </c>
      <c r="B59" s="441" t="s">
        <v>313</v>
      </c>
      <c r="C59" s="319"/>
      <c r="D59" s="319"/>
      <c r="E59" s="319"/>
      <c r="F59" s="319"/>
      <c r="G59" s="319"/>
      <c r="H59" s="482">
        <v>80</v>
      </c>
      <c r="I59" s="482">
        <v>80</v>
      </c>
      <c r="J59" s="482">
        <v>80</v>
      </c>
      <c r="K59" s="196"/>
      <c r="L59" s="482">
        <v>80</v>
      </c>
      <c r="M59" s="482">
        <v>80</v>
      </c>
      <c r="N59" s="196"/>
      <c r="O59" s="212"/>
      <c r="P59" s="482">
        <v>80</v>
      </c>
      <c r="Q59" s="482">
        <v>80</v>
      </c>
      <c r="R59" s="196"/>
      <c r="S59" s="482">
        <v>69</v>
      </c>
      <c r="T59" s="482">
        <v>80</v>
      </c>
      <c r="U59" s="196"/>
      <c r="V59" s="196"/>
      <c r="W59" s="196"/>
      <c r="X59" s="482">
        <v>80</v>
      </c>
      <c r="Y59" s="482">
        <v>80</v>
      </c>
      <c r="Z59" s="482">
        <v>80</v>
      </c>
      <c r="AA59" s="482">
        <v>80</v>
      </c>
      <c r="AB59" s="482">
        <v>13</v>
      </c>
      <c r="AC59" s="482">
        <v>80</v>
      </c>
      <c r="AD59" s="212"/>
      <c r="AE59" s="41">
        <f t="shared" si="0"/>
        <v>1122</v>
      </c>
      <c r="AF59" s="41">
        <f t="shared" si="1"/>
        <v>813</v>
      </c>
      <c r="AG59" s="41">
        <f t="shared" si="2"/>
        <v>309</v>
      </c>
    </row>
    <row r="60" spans="1:33" ht="17.399999999999999">
      <c r="A60" s="442" t="s">
        <v>1735</v>
      </c>
      <c r="B60" s="442" t="s">
        <v>313</v>
      </c>
      <c r="C60" s="212"/>
      <c r="D60" s="212"/>
      <c r="E60" s="482">
        <v>26</v>
      </c>
      <c r="F60" s="196"/>
      <c r="G60" s="482">
        <v>74</v>
      </c>
      <c r="H60" s="482">
        <v>78</v>
      </c>
      <c r="I60" s="482">
        <v>80</v>
      </c>
      <c r="J60" s="482">
        <v>80</v>
      </c>
      <c r="K60" s="482">
        <v>80</v>
      </c>
      <c r="L60" s="512">
        <v>80</v>
      </c>
      <c r="M60" s="482">
        <v>33</v>
      </c>
      <c r="N60" s="482">
        <v>80</v>
      </c>
      <c r="O60" s="482">
        <v>80</v>
      </c>
      <c r="P60" s="482">
        <v>80</v>
      </c>
      <c r="Q60" s="482">
        <v>80</v>
      </c>
      <c r="R60" s="482">
        <v>80</v>
      </c>
      <c r="S60" s="482">
        <v>11</v>
      </c>
      <c r="T60" s="482">
        <v>18</v>
      </c>
      <c r="U60" s="482">
        <v>80</v>
      </c>
      <c r="V60" s="482">
        <v>80</v>
      </c>
      <c r="W60" s="482">
        <v>80</v>
      </c>
      <c r="X60" s="212"/>
      <c r="Y60" s="212"/>
      <c r="Z60" s="482">
        <v>64</v>
      </c>
      <c r="AA60" s="482">
        <v>70</v>
      </c>
      <c r="AB60" s="482">
        <v>80</v>
      </c>
      <c r="AC60" s="482">
        <v>5</v>
      </c>
      <c r="AD60" s="212"/>
      <c r="AE60" s="41">
        <f t="shared" si="0"/>
        <v>1319</v>
      </c>
      <c r="AF60" s="41">
        <f t="shared" si="1"/>
        <v>1130</v>
      </c>
      <c r="AG60" s="41">
        <f t="shared" si="2"/>
        <v>189</v>
      </c>
    </row>
    <row r="61" spans="1:33" ht="17.399999999999999">
      <c r="A61" s="441" t="s">
        <v>1284</v>
      </c>
      <c r="B61" s="441" t="s">
        <v>313</v>
      </c>
      <c r="C61" s="482">
        <v>80</v>
      </c>
      <c r="D61" s="482">
        <v>23</v>
      </c>
      <c r="E61" s="482">
        <v>54</v>
      </c>
      <c r="F61" s="482">
        <v>80</v>
      </c>
      <c r="G61" s="482">
        <v>50</v>
      </c>
      <c r="H61" s="196"/>
      <c r="I61" s="196"/>
      <c r="J61" s="482">
        <v>8</v>
      </c>
      <c r="K61" s="482">
        <v>80</v>
      </c>
      <c r="L61" s="482">
        <v>80</v>
      </c>
      <c r="M61" s="482">
        <v>28</v>
      </c>
      <c r="N61" s="482">
        <v>80</v>
      </c>
      <c r="O61" s="486">
        <v>70</v>
      </c>
      <c r="P61" s="482">
        <v>60</v>
      </c>
      <c r="Q61" s="196"/>
      <c r="R61" s="212"/>
      <c r="S61" s="212"/>
      <c r="T61" s="212"/>
      <c r="U61" s="196"/>
      <c r="V61" s="482">
        <v>14</v>
      </c>
      <c r="W61" s="482">
        <v>80</v>
      </c>
      <c r="X61" s="482">
        <v>17</v>
      </c>
      <c r="Y61" s="482">
        <v>64</v>
      </c>
      <c r="Z61" s="482">
        <v>80</v>
      </c>
      <c r="AA61" s="482">
        <v>80</v>
      </c>
      <c r="AB61" s="482">
        <v>80</v>
      </c>
      <c r="AC61" s="482">
        <v>80</v>
      </c>
      <c r="AD61" s="482">
        <v>80</v>
      </c>
      <c r="AE61" s="41">
        <f t="shared" si="0"/>
        <v>981</v>
      </c>
      <c r="AF61" s="41">
        <f t="shared" si="1"/>
        <v>787</v>
      </c>
      <c r="AG61" s="41">
        <f t="shared" si="2"/>
        <v>194</v>
      </c>
    </row>
    <row r="62" spans="1:33" ht="17.399999999999999">
      <c r="A62" s="315"/>
      <c r="B62" s="315"/>
      <c r="C62" s="315"/>
      <c r="D62" s="315"/>
      <c r="E62" s="315"/>
      <c r="F62" s="315"/>
      <c r="G62" s="315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81"/>
      <c r="AF62" s="281"/>
      <c r="AG62" s="281"/>
    </row>
    <row r="63" spans="1:33" ht="17.399999999999999">
      <c r="A63" s="316" t="s">
        <v>124</v>
      </c>
      <c r="B63" s="315"/>
      <c r="C63" s="315"/>
      <c r="D63" s="315"/>
      <c r="E63" s="315"/>
      <c r="F63" s="315"/>
      <c r="G63" s="315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81"/>
      <c r="AF63" s="281"/>
      <c r="AG63" s="281"/>
    </row>
    <row r="64" spans="1:33" ht="17.399999999999999">
      <c r="A64" s="319" t="s">
        <v>1347</v>
      </c>
      <c r="B64" s="315"/>
      <c r="C64" s="315"/>
      <c r="D64" s="315"/>
      <c r="E64" s="315"/>
      <c r="F64" s="315"/>
      <c r="G64" s="315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81"/>
      <c r="AF64" s="281"/>
      <c r="AG64" s="281"/>
    </row>
    <row r="65" spans="1:33" ht="17.399999999999999">
      <c r="A65" s="425" t="s">
        <v>1348</v>
      </c>
      <c r="B65" s="315"/>
      <c r="C65" s="315"/>
      <c r="D65" s="315"/>
      <c r="E65" s="315"/>
      <c r="F65" s="315"/>
      <c r="G65" s="315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81"/>
      <c r="AF65" s="281"/>
      <c r="AG65" s="281"/>
    </row>
    <row r="66" spans="1:33" ht="17.399999999999999">
      <c r="A66" s="320" t="s">
        <v>130</v>
      </c>
      <c r="B66" s="315"/>
      <c r="C66" s="315"/>
      <c r="D66" s="315"/>
      <c r="E66" s="315"/>
      <c r="F66" s="315"/>
      <c r="G66" s="315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81"/>
      <c r="AF66" s="281"/>
      <c r="AG66" s="281"/>
    </row>
    <row r="67" spans="1:33" ht="17.399999999999999">
      <c r="A67" s="212" t="s">
        <v>122</v>
      </c>
      <c r="B67" s="315"/>
      <c r="C67" s="315"/>
      <c r="D67" s="315"/>
      <c r="E67" s="315"/>
      <c r="F67" s="315"/>
      <c r="G67" s="315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321"/>
      <c r="AF67" s="321"/>
      <c r="AG67" s="321"/>
    </row>
    <row r="68" spans="1:33" ht="17.399999999999999">
      <c r="A68" s="322" t="s">
        <v>123</v>
      </c>
      <c r="B68" s="315"/>
      <c r="C68" s="315"/>
      <c r="D68" s="315"/>
      <c r="E68" s="315"/>
      <c r="F68" s="315"/>
      <c r="G68" s="315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321"/>
      <c r="AF68" s="321"/>
      <c r="AG68" s="321"/>
    </row>
    <row r="69" spans="1:33" ht="17.399999999999999">
      <c r="A69" s="323" t="s">
        <v>125</v>
      </c>
      <c r="B69" s="315"/>
      <c r="C69" s="315"/>
      <c r="D69" s="315"/>
      <c r="E69" s="315"/>
      <c r="F69" s="315"/>
      <c r="G69" s="315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321"/>
      <c r="AF69" s="321"/>
      <c r="AG69" s="321"/>
    </row>
    <row r="70" spans="1:33" ht="17.399999999999999">
      <c r="A70" s="196" t="s">
        <v>126</v>
      </c>
      <c r="B70" s="315"/>
      <c r="C70" s="315"/>
      <c r="D70" s="315"/>
      <c r="E70" s="315"/>
      <c r="F70" s="315"/>
      <c r="G70" s="315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321"/>
      <c r="AF70" s="321"/>
      <c r="AG70" s="321"/>
    </row>
    <row r="71" spans="1:33" ht="17.399999999999999">
      <c r="A71" s="324" t="s">
        <v>131</v>
      </c>
      <c r="B71" s="315"/>
      <c r="C71" s="315"/>
      <c r="D71" s="315"/>
      <c r="E71" s="315"/>
      <c r="F71" s="315"/>
      <c r="G71" s="315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321"/>
      <c r="AF71" s="321"/>
      <c r="AG71" s="321"/>
    </row>
    <row r="72" spans="1:33" ht="17.399999999999999">
      <c r="A72" s="240" t="s">
        <v>271</v>
      </c>
      <c r="B72" s="315"/>
      <c r="C72" s="315"/>
      <c r="D72" s="315"/>
      <c r="E72" s="315"/>
      <c r="F72" s="315"/>
      <c r="G72" s="315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321"/>
      <c r="AF72" s="321"/>
      <c r="AG72" s="321"/>
    </row>
    <row r="73" spans="1:33" ht="17.399999999999999">
      <c r="A73" s="411" t="s">
        <v>1278</v>
      </c>
      <c r="B73" s="315"/>
      <c r="C73" s="315"/>
      <c r="D73" s="315"/>
      <c r="E73" s="315"/>
      <c r="F73" s="315"/>
      <c r="G73" s="315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321"/>
      <c r="AF73" s="321"/>
      <c r="AG73" s="321"/>
    </row>
    <row r="74" spans="1:33" ht="17.399999999999999">
      <c r="A74" s="333" t="s">
        <v>1403</v>
      </c>
      <c r="B74" s="315"/>
      <c r="C74" s="315"/>
      <c r="D74" s="315"/>
      <c r="E74" s="315"/>
      <c r="F74" s="315"/>
      <c r="G74" s="315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321"/>
      <c r="AF74" s="321"/>
      <c r="AG74" s="321"/>
    </row>
    <row r="75" spans="1:33">
      <c r="A75" s="426" t="s">
        <v>1351</v>
      </c>
    </row>
    <row r="76" spans="1:33">
      <c r="A76" s="507" t="s">
        <v>1825</v>
      </c>
    </row>
  </sheetData>
  <mergeCells count="8">
    <mergeCell ref="AE1:AG1"/>
    <mergeCell ref="C1:G1"/>
    <mergeCell ref="O1:P1"/>
    <mergeCell ref="H1:N1"/>
    <mergeCell ref="S1:T1"/>
    <mergeCell ref="Q1:R1"/>
    <mergeCell ref="U1:X1"/>
    <mergeCell ref="Z1:AD1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AC1D-643C-46AF-97F7-040BCDD71E19}">
  <dimension ref="A1:M44"/>
  <sheetViews>
    <sheetView tabSelected="1" workbookViewId="0">
      <selection activeCell="E46" sqref="E46"/>
    </sheetView>
  </sheetViews>
  <sheetFormatPr defaultRowHeight="15.6"/>
  <cols>
    <col min="1" max="1" width="3.69921875" bestFit="1" customWidth="1"/>
    <col min="2" max="2" width="19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346"/>
      <c r="B1" s="347"/>
      <c r="C1" s="645" t="s">
        <v>1895</v>
      </c>
      <c r="D1" s="645"/>
      <c r="E1" s="645"/>
      <c r="F1" s="645"/>
      <c r="G1" s="645"/>
      <c r="H1" s="645"/>
      <c r="I1" s="645"/>
      <c r="J1" s="645"/>
      <c r="K1" s="645"/>
      <c r="L1" s="254"/>
      <c r="M1" s="373"/>
    </row>
    <row r="2" spans="1:13" ht="17.399999999999999">
      <c r="A2" s="348"/>
      <c r="B2" s="349" t="s">
        <v>1011</v>
      </c>
      <c r="C2" s="350" t="s">
        <v>1012</v>
      </c>
      <c r="D2" s="351" t="s">
        <v>1506</v>
      </c>
      <c r="E2" s="352" t="s">
        <v>1014</v>
      </c>
      <c r="F2" s="352" t="s">
        <v>1015</v>
      </c>
      <c r="G2" s="353" t="s">
        <v>45</v>
      </c>
      <c r="H2" s="354" t="s">
        <v>1016</v>
      </c>
      <c r="I2" s="354" t="s">
        <v>47</v>
      </c>
      <c r="J2" s="354" t="s">
        <v>48</v>
      </c>
      <c r="K2" s="354" t="s">
        <v>294</v>
      </c>
      <c r="L2" s="374" t="s">
        <v>50</v>
      </c>
      <c r="M2" s="374" t="s">
        <v>51</v>
      </c>
    </row>
    <row r="3" spans="1:13" ht="17.399999999999999">
      <c r="A3" s="494">
        <v>1</v>
      </c>
      <c r="B3" s="375" t="s">
        <v>1507</v>
      </c>
      <c r="C3" s="375" t="s">
        <v>1295</v>
      </c>
      <c r="D3" s="41">
        <v>4</v>
      </c>
      <c r="E3" s="41">
        <v>2</v>
      </c>
      <c r="F3" s="41">
        <f>D3+E3</f>
        <v>6</v>
      </c>
      <c r="G3" s="41"/>
      <c r="H3" s="41"/>
      <c r="I3" s="41"/>
      <c r="J3" s="41"/>
      <c r="K3" s="41"/>
      <c r="L3" s="41"/>
      <c r="M3" s="41"/>
    </row>
    <row r="4" spans="1:13" ht="17.399999999999999">
      <c r="A4" s="494">
        <v>2</v>
      </c>
      <c r="B4" s="375" t="s">
        <v>1145</v>
      </c>
      <c r="C4" s="375" t="s">
        <v>1178</v>
      </c>
      <c r="D4" s="41">
        <v>3</v>
      </c>
      <c r="E4" s="41">
        <v>3</v>
      </c>
      <c r="F4" s="41">
        <f>D4+E4</f>
        <v>6</v>
      </c>
      <c r="G4" s="41"/>
      <c r="H4" s="41"/>
      <c r="I4" s="41"/>
      <c r="J4" s="41"/>
      <c r="K4" s="41"/>
      <c r="L4" s="41"/>
      <c r="M4" s="41"/>
    </row>
    <row r="5" spans="1:13" ht="17.399999999999999">
      <c r="A5" s="494">
        <v>3</v>
      </c>
      <c r="B5" s="375" t="s">
        <v>1294</v>
      </c>
      <c r="C5" s="375" t="s">
        <v>1295</v>
      </c>
      <c r="D5" s="41">
        <v>7</v>
      </c>
      <c r="E5" s="41">
        <v>3</v>
      </c>
      <c r="F5" s="41">
        <f t="shared" ref="F5:F44" si="0">D5+E5</f>
        <v>10</v>
      </c>
      <c r="G5" s="41"/>
      <c r="H5" s="41"/>
      <c r="I5" s="41"/>
      <c r="J5" s="41"/>
      <c r="K5" s="41"/>
      <c r="L5" s="41"/>
      <c r="M5" s="41"/>
    </row>
    <row r="6" spans="1:13" ht="17.399999999999999">
      <c r="A6" s="494">
        <v>4</v>
      </c>
      <c r="B6" s="375" t="s">
        <v>1786</v>
      </c>
      <c r="C6" s="375" t="s">
        <v>1252</v>
      </c>
      <c r="D6" s="41"/>
      <c r="E6" s="41">
        <v>1</v>
      </c>
      <c r="F6" s="41">
        <f t="shared" si="0"/>
        <v>1</v>
      </c>
      <c r="G6" s="41"/>
      <c r="H6" s="41"/>
      <c r="I6" s="41"/>
      <c r="J6" s="41"/>
      <c r="K6" s="41"/>
      <c r="L6" s="41"/>
      <c r="M6" s="41"/>
    </row>
    <row r="7" spans="1:13" ht="17.399999999999999">
      <c r="A7" s="494">
        <v>5</v>
      </c>
      <c r="B7" s="375" t="s">
        <v>1298</v>
      </c>
      <c r="C7" s="375" t="s">
        <v>1299</v>
      </c>
      <c r="D7" s="41">
        <v>1</v>
      </c>
      <c r="E7" s="41">
        <v>2</v>
      </c>
      <c r="F7" s="41">
        <f t="shared" si="0"/>
        <v>3</v>
      </c>
      <c r="G7" s="41"/>
      <c r="H7" s="41"/>
      <c r="I7" s="41"/>
      <c r="J7" s="41"/>
      <c r="K7" s="41"/>
      <c r="L7" s="41"/>
      <c r="M7" s="41"/>
    </row>
    <row r="8" spans="1:13" ht="17.399999999999999">
      <c r="A8" s="494">
        <v>6</v>
      </c>
      <c r="B8" s="375" t="s">
        <v>1787</v>
      </c>
      <c r="C8" s="375" t="s">
        <v>1798</v>
      </c>
      <c r="D8" s="41">
        <v>3</v>
      </c>
      <c r="E8" s="41"/>
      <c r="F8" s="41">
        <f t="shared" si="0"/>
        <v>3</v>
      </c>
      <c r="G8" s="41">
        <v>1</v>
      </c>
      <c r="H8" s="41"/>
      <c r="I8" s="41"/>
      <c r="J8" s="41"/>
      <c r="K8" s="41">
        <v>5</v>
      </c>
      <c r="L8" s="41"/>
      <c r="M8" s="41"/>
    </row>
    <row r="9" spans="1:13" ht="17.399999999999999">
      <c r="A9" s="494">
        <v>7</v>
      </c>
      <c r="B9" s="503" t="s">
        <v>1788</v>
      </c>
      <c r="C9" s="503" t="s">
        <v>1067</v>
      </c>
      <c r="D9" s="41">
        <v>10</v>
      </c>
      <c r="E9" s="41">
        <v>3</v>
      </c>
      <c r="F9" s="41">
        <f t="shared" si="0"/>
        <v>13</v>
      </c>
      <c r="G9" s="41"/>
      <c r="H9" s="41"/>
      <c r="I9" s="41"/>
      <c r="J9" s="41"/>
      <c r="K9" s="41"/>
      <c r="L9" s="41"/>
      <c r="M9" s="41"/>
    </row>
    <row r="10" spans="1:13" ht="17.399999999999999">
      <c r="A10" s="494">
        <v>8</v>
      </c>
      <c r="B10" s="503" t="s">
        <v>1897</v>
      </c>
      <c r="C10" s="503" t="s">
        <v>1646</v>
      </c>
      <c r="D10" s="41">
        <v>9</v>
      </c>
      <c r="E10" s="41">
        <v>4</v>
      </c>
      <c r="F10" s="41">
        <f t="shared" si="0"/>
        <v>13</v>
      </c>
      <c r="G10" s="41">
        <v>1</v>
      </c>
      <c r="H10" s="41">
        <v>4</v>
      </c>
      <c r="I10" s="41">
        <v>7</v>
      </c>
      <c r="J10" s="41"/>
      <c r="K10" s="41">
        <v>31</v>
      </c>
      <c r="L10" s="41"/>
      <c r="M10" s="41"/>
    </row>
    <row r="11" spans="1:13" ht="17.399999999999999">
      <c r="A11" s="494">
        <v>9</v>
      </c>
      <c r="B11" s="503" t="s">
        <v>1789</v>
      </c>
      <c r="C11" s="503" t="s">
        <v>1799</v>
      </c>
      <c r="D11" s="41"/>
      <c r="E11" s="41"/>
      <c r="F11" s="41">
        <f t="shared" si="0"/>
        <v>0</v>
      </c>
      <c r="G11" s="41"/>
      <c r="H11" s="41"/>
      <c r="I11" s="41"/>
      <c r="J11" s="41"/>
      <c r="K11" s="41"/>
      <c r="L11" s="41"/>
      <c r="M11" s="41"/>
    </row>
    <row r="12" spans="1:13" ht="17.399999999999999">
      <c r="A12" s="494">
        <v>10</v>
      </c>
      <c r="B12" s="375" t="s">
        <v>1790</v>
      </c>
      <c r="C12" s="375" t="s">
        <v>1035</v>
      </c>
      <c r="D12" s="41">
        <v>8</v>
      </c>
      <c r="E12" s="41">
        <v>3</v>
      </c>
      <c r="F12" s="41">
        <f t="shared" si="0"/>
        <v>11</v>
      </c>
      <c r="G12" s="41">
        <v>2</v>
      </c>
      <c r="H12" s="41"/>
      <c r="I12" s="41"/>
      <c r="J12" s="41"/>
      <c r="K12" s="41">
        <v>10</v>
      </c>
      <c r="L12" s="41"/>
      <c r="M12" s="41"/>
    </row>
    <row r="13" spans="1:13" ht="17.399999999999999">
      <c r="A13" s="494">
        <v>11</v>
      </c>
      <c r="B13" s="375" t="s">
        <v>1846</v>
      </c>
      <c r="C13" s="375" t="s">
        <v>1847</v>
      </c>
      <c r="D13" s="41">
        <v>1</v>
      </c>
      <c r="E13" s="41">
        <v>4</v>
      </c>
      <c r="F13" s="41">
        <f t="shared" si="0"/>
        <v>5</v>
      </c>
      <c r="G13" s="41"/>
      <c r="H13" s="41">
        <v>2</v>
      </c>
      <c r="I13" s="41">
        <v>1</v>
      </c>
      <c r="J13" s="41"/>
      <c r="K13" s="41">
        <v>10</v>
      </c>
      <c r="L13" s="41"/>
      <c r="M13" s="41"/>
    </row>
    <row r="14" spans="1:13" ht="17.399999999999999">
      <c r="A14" s="494">
        <v>12</v>
      </c>
      <c r="B14" s="375" t="s">
        <v>1943</v>
      </c>
      <c r="C14" s="375" t="s">
        <v>1252</v>
      </c>
      <c r="D14" s="41">
        <v>2</v>
      </c>
      <c r="E14" s="41">
        <v>1</v>
      </c>
      <c r="F14" s="41">
        <f t="shared" si="0"/>
        <v>3</v>
      </c>
      <c r="G14" s="41"/>
      <c r="H14" s="41"/>
      <c r="I14" s="41"/>
      <c r="J14" s="41"/>
      <c r="K14" s="41"/>
      <c r="L14" s="41"/>
      <c r="M14" s="41"/>
    </row>
    <row r="15" spans="1:13" ht="17.399999999999999">
      <c r="A15" s="494">
        <v>13</v>
      </c>
      <c r="B15" s="375" t="s">
        <v>1645</v>
      </c>
      <c r="C15" s="375" t="s">
        <v>1646</v>
      </c>
      <c r="D15" s="41">
        <v>9</v>
      </c>
      <c r="E15" s="41">
        <v>3</v>
      </c>
      <c r="F15" s="41">
        <f t="shared" si="0"/>
        <v>12</v>
      </c>
      <c r="G15" s="41"/>
      <c r="H15" s="41"/>
      <c r="I15" s="41"/>
      <c r="J15" s="41"/>
      <c r="K15" s="41"/>
      <c r="L15" s="41"/>
      <c r="M15" s="41"/>
    </row>
    <row r="16" spans="1:13" ht="17.399999999999999">
      <c r="A16" s="494">
        <v>14</v>
      </c>
      <c r="B16" s="503" t="s">
        <v>1146</v>
      </c>
      <c r="C16" s="503" t="s">
        <v>1147</v>
      </c>
      <c r="D16" s="41">
        <v>7</v>
      </c>
      <c r="E16" s="41">
        <v>2</v>
      </c>
      <c r="F16" s="41">
        <f t="shared" si="0"/>
        <v>9</v>
      </c>
      <c r="G16" s="41">
        <v>1</v>
      </c>
      <c r="H16" s="41"/>
      <c r="I16" s="41"/>
      <c r="J16" s="41"/>
      <c r="K16" s="41">
        <v>5</v>
      </c>
      <c r="L16" s="41"/>
      <c r="M16" s="41"/>
    </row>
    <row r="17" spans="1:13" ht="17.399999999999999">
      <c r="A17" s="494">
        <v>15</v>
      </c>
      <c r="B17" s="375" t="s">
        <v>1417</v>
      </c>
      <c r="C17" s="375" t="s">
        <v>1235</v>
      </c>
      <c r="D17" s="41">
        <v>6</v>
      </c>
      <c r="E17" s="41">
        <v>2</v>
      </c>
      <c r="F17" s="41">
        <f t="shared" si="0"/>
        <v>8</v>
      </c>
      <c r="G17" s="41">
        <v>3</v>
      </c>
      <c r="H17" s="41"/>
      <c r="I17" s="41"/>
      <c r="J17" s="41"/>
      <c r="K17" s="41">
        <v>15</v>
      </c>
      <c r="L17" s="41"/>
      <c r="M17" s="41">
        <v>1</v>
      </c>
    </row>
    <row r="18" spans="1:13" ht="17.399999999999999">
      <c r="A18" s="494">
        <v>16</v>
      </c>
      <c r="B18" s="375" t="s">
        <v>1901</v>
      </c>
      <c r="C18" s="375" t="s">
        <v>1295</v>
      </c>
      <c r="D18" s="41">
        <v>1</v>
      </c>
      <c r="E18" s="41"/>
      <c r="F18" s="41">
        <f t="shared" si="0"/>
        <v>1</v>
      </c>
      <c r="G18" s="41"/>
      <c r="H18" s="41"/>
      <c r="I18" s="41"/>
      <c r="J18" s="41"/>
      <c r="K18" s="41"/>
      <c r="L18" s="41"/>
      <c r="M18" s="41"/>
    </row>
    <row r="19" spans="1:13" ht="17.399999999999999">
      <c r="A19" s="494">
        <v>17</v>
      </c>
      <c r="B19" s="375" t="s">
        <v>1648</v>
      </c>
      <c r="C19" s="375" t="s">
        <v>1649</v>
      </c>
      <c r="D19" s="41">
        <v>8</v>
      </c>
      <c r="E19" s="41">
        <v>2</v>
      </c>
      <c r="F19" s="41">
        <f t="shared" si="0"/>
        <v>10</v>
      </c>
      <c r="G19" s="41"/>
      <c r="H19" s="41"/>
      <c r="I19" s="41"/>
      <c r="J19" s="41"/>
      <c r="K19" s="41"/>
      <c r="L19" s="41"/>
      <c r="M19" s="41"/>
    </row>
    <row r="20" spans="1:13" ht="17.399999999999999">
      <c r="A20" s="494">
        <v>18</v>
      </c>
      <c r="B20" s="375" t="s">
        <v>1651</v>
      </c>
      <c r="C20" s="375" t="s">
        <v>1441</v>
      </c>
      <c r="D20" s="41">
        <v>8</v>
      </c>
      <c r="E20" s="41">
        <v>3</v>
      </c>
      <c r="F20" s="41">
        <f t="shared" si="0"/>
        <v>11</v>
      </c>
      <c r="G20" s="41">
        <v>5</v>
      </c>
      <c r="H20" s="41"/>
      <c r="I20" s="41"/>
      <c r="J20" s="41"/>
      <c r="K20" s="41">
        <v>25</v>
      </c>
      <c r="L20" s="41"/>
      <c r="M20" s="41"/>
    </row>
    <row r="21" spans="1:13" ht="17.399999999999999">
      <c r="A21" s="494">
        <v>19</v>
      </c>
      <c r="B21" s="375" t="s">
        <v>1791</v>
      </c>
      <c r="C21" s="375" t="s">
        <v>1800</v>
      </c>
      <c r="D21" s="41">
        <v>6</v>
      </c>
      <c r="E21" s="41">
        <v>4</v>
      </c>
      <c r="F21" s="41">
        <f t="shared" si="0"/>
        <v>10</v>
      </c>
      <c r="G21" s="41">
        <v>1</v>
      </c>
      <c r="H21" s="41"/>
      <c r="I21" s="41"/>
      <c r="J21" s="41"/>
      <c r="K21" s="41">
        <v>5</v>
      </c>
      <c r="L21" s="41">
        <v>1</v>
      </c>
      <c r="M21" s="41"/>
    </row>
    <row r="22" spans="1:13" ht="17.399999999999999">
      <c r="A22" s="494">
        <v>20</v>
      </c>
      <c r="B22" s="375" t="s">
        <v>1652</v>
      </c>
      <c r="C22" s="375" t="s">
        <v>1653</v>
      </c>
      <c r="D22" s="41">
        <v>5</v>
      </c>
      <c r="E22" s="41">
        <v>4</v>
      </c>
      <c r="F22" s="41">
        <f t="shared" si="0"/>
        <v>9</v>
      </c>
      <c r="G22" s="41"/>
      <c r="H22" s="41"/>
      <c r="I22" s="41"/>
      <c r="J22" s="41"/>
      <c r="K22" s="41"/>
      <c r="L22" s="41"/>
      <c r="M22" s="41"/>
    </row>
    <row r="23" spans="1:13" ht="17.399999999999999">
      <c r="A23" s="494">
        <v>21</v>
      </c>
      <c r="B23" s="375" t="s">
        <v>1287</v>
      </c>
      <c r="C23" s="375" t="s">
        <v>1292</v>
      </c>
      <c r="D23" s="41">
        <v>1</v>
      </c>
      <c r="E23" s="41"/>
      <c r="F23" s="41">
        <f t="shared" si="0"/>
        <v>1</v>
      </c>
      <c r="G23" s="41"/>
      <c r="H23" s="41"/>
      <c r="I23" s="41"/>
      <c r="J23" s="41"/>
      <c r="K23" s="41"/>
      <c r="L23" s="41"/>
      <c r="M23" s="41"/>
    </row>
    <row r="24" spans="1:13" ht="17.399999999999999">
      <c r="A24" s="494">
        <v>22</v>
      </c>
      <c r="B24" s="375" t="s">
        <v>1054</v>
      </c>
      <c r="C24" s="375" t="s">
        <v>1055</v>
      </c>
      <c r="D24" s="41">
        <v>10</v>
      </c>
      <c r="E24" s="41">
        <v>4</v>
      </c>
      <c r="F24" s="41">
        <f t="shared" si="0"/>
        <v>14</v>
      </c>
      <c r="G24" s="41"/>
      <c r="H24" s="41"/>
      <c r="I24" s="41"/>
      <c r="J24" s="41"/>
      <c r="K24" s="41"/>
      <c r="L24" s="41"/>
      <c r="M24" s="41"/>
    </row>
    <row r="25" spans="1:13" ht="17.399999999999999">
      <c r="A25" s="494">
        <v>23</v>
      </c>
      <c r="B25" s="375" t="s">
        <v>1098</v>
      </c>
      <c r="C25" s="375" t="s">
        <v>1095</v>
      </c>
      <c r="D25" s="41">
        <v>10</v>
      </c>
      <c r="E25" s="41">
        <v>3</v>
      </c>
      <c r="F25" s="41">
        <f t="shared" si="0"/>
        <v>13</v>
      </c>
      <c r="G25" s="41">
        <v>2</v>
      </c>
      <c r="H25" s="41"/>
      <c r="I25" s="41"/>
      <c r="J25" s="41"/>
      <c r="K25" s="41">
        <v>10</v>
      </c>
      <c r="L25" s="41"/>
      <c r="M25" s="41"/>
    </row>
    <row r="26" spans="1:13" ht="17.399999999999999">
      <c r="A26" s="494">
        <v>24</v>
      </c>
      <c r="B26" s="375" t="s">
        <v>1304</v>
      </c>
      <c r="C26" s="375" t="s">
        <v>1305</v>
      </c>
      <c r="D26" s="41">
        <v>3</v>
      </c>
      <c r="E26" s="41">
        <v>1</v>
      </c>
      <c r="F26" s="41">
        <f t="shared" si="0"/>
        <v>4</v>
      </c>
      <c r="G26" s="41"/>
      <c r="H26" s="41"/>
      <c r="I26" s="41"/>
      <c r="J26" s="41"/>
      <c r="K26" s="41"/>
      <c r="L26" s="41"/>
      <c r="M26" s="41"/>
    </row>
    <row r="27" spans="1:13" ht="17.399999999999999">
      <c r="A27" s="494">
        <v>25</v>
      </c>
      <c r="B27" s="375" t="s">
        <v>1656</v>
      </c>
      <c r="C27" s="375" t="s">
        <v>1657</v>
      </c>
      <c r="D27" s="41">
        <v>3</v>
      </c>
      <c r="E27" s="41">
        <v>1</v>
      </c>
      <c r="F27" s="41">
        <f t="shared" si="0"/>
        <v>4</v>
      </c>
      <c r="G27" s="41"/>
      <c r="H27" s="41"/>
      <c r="I27" s="41"/>
      <c r="J27" s="41"/>
      <c r="K27" s="41"/>
      <c r="L27" s="41"/>
      <c r="M27" s="41"/>
    </row>
    <row r="28" spans="1:13" ht="17.399999999999999">
      <c r="A28" s="494">
        <v>26</v>
      </c>
      <c r="B28" s="375" t="s">
        <v>1792</v>
      </c>
      <c r="C28" s="375" t="s">
        <v>1095</v>
      </c>
      <c r="D28" s="41">
        <v>8</v>
      </c>
      <c r="E28" s="41">
        <v>3</v>
      </c>
      <c r="F28" s="41">
        <f t="shared" si="0"/>
        <v>11</v>
      </c>
      <c r="G28" s="41"/>
      <c r="H28" s="41">
        <v>6</v>
      </c>
      <c r="I28" s="41">
        <v>6</v>
      </c>
      <c r="J28" s="41"/>
      <c r="K28" s="41">
        <v>30</v>
      </c>
      <c r="L28" s="41"/>
      <c r="M28" s="41"/>
    </row>
    <row r="29" spans="1:13" ht="17.399999999999999">
      <c r="A29" s="494">
        <v>27</v>
      </c>
      <c r="B29" s="375" t="s">
        <v>1827</v>
      </c>
      <c r="C29" s="375" t="s">
        <v>1295</v>
      </c>
      <c r="D29" s="41">
        <v>7</v>
      </c>
      <c r="E29" s="41">
        <v>2</v>
      </c>
      <c r="F29" s="41">
        <f t="shared" si="0"/>
        <v>9</v>
      </c>
      <c r="G29" s="41"/>
      <c r="H29" s="41"/>
      <c r="I29" s="41"/>
      <c r="J29" s="41"/>
      <c r="K29" s="41"/>
      <c r="L29" s="41"/>
      <c r="M29" s="41"/>
    </row>
    <row r="30" spans="1:13" ht="17.399999999999999">
      <c r="A30" s="494">
        <v>28</v>
      </c>
      <c r="B30" s="375" t="s">
        <v>1940</v>
      </c>
      <c r="C30" s="375" t="s">
        <v>1941</v>
      </c>
      <c r="D30" s="41">
        <v>3</v>
      </c>
      <c r="E30" s="41">
        <v>3</v>
      </c>
      <c r="F30" s="41">
        <f t="shared" si="0"/>
        <v>6</v>
      </c>
      <c r="G30" s="41">
        <v>2</v>
      </c>
      <c r="H30" s="41"/>
      <c r="I30" s="41"/>
      <c r="J30" s="41"/>
      <c r="K30" s="41">
        <v>10</v>
      </c>
      <c r="L30" s="41">
        <v>1</v>
      </c>
      <c r="M30" s="41"/>
    </row>
    <row r="31" spans="1:13" ht="17.399999999999999">
      <c r="A31" s="494">
        <v>29</v>
      </c>
      <c r="B31" s="375" t="s">
        <v>1508</v>
      </c>
      <c r="C31" s="375" t="s">
        <v>1509</v>
      </c>
      <c r="D31" s="41">
        <v>5</v>
      </c>
      <c r="E31" s="41"/>
      <c r="F31" s="41">
        <f t="shared" si="0"/>
        <v>5</v>
      </c>
      <c r="G31" s="41"/>
      <c r="H31" s="41"/>
      <c r="I31" s="41"/>
      <c r="J31" s="41"/>
      <c r="K31" s="41"/>
      <c r="L31" s="41"/>
      <c r="M31" s="41"/>
    </row>
    <row r="32" spans="1:13" ht="17.399999999999999">
      <c r="A32" s="494">
        <v>30</v>
      </c>
      <c r="B32" s="375" t="s">
        <v>1240</v>
      </c>
      <c r="C32" s="375" t="s">
        <v>1067</v>
      </c>
      <c r="D32" s="41">
        <v>6</v>
      </c>
      <c r="E32" s="41">
        <v>2</v>
      </c>
      <c r="F32" s="41">
        <f t="shared" si="0"/>
        <v>8</v>
      </c>
      <c r="G32" s="41"/>
      <c r="H32" s="41"/>
      <c r="I32" s="41"/>
      <c r="J32" s="41"/>
      <c r="K32" s="41"/>
      <c r="L32" s="41"/>
      <c r="M32" s="41"/>
    </row>
    <row r="33" spans="1:13" ht="17.399999999999999">
      <c r="A33" s="494">
        <v>31</v>
      </c>
      <c r="B33" s="375" t="s">
        <v>1618</v>
      </c>
      <c r="C33" s="375" t="s">
        <v>1307</v>
      </c>
      <c r="D33" s="41"/>
      <c r="E33" s="41"/>
      <c r="F33" s="41">
        <f t="shared" si="0"/>
        <v>0</v>
      </c>
      <c r="G33" s="41"/>
      <c r="H33" s="41"/>
      <c r="I33" s="41"/>
      <c r="J33" s="41"/>
      <c r="K33" s="41"/>
      <c r="L33" s="41"/>
      <c r="M33" s="41"/>
    </row>
    <row r="34" spans="1:13" ht="17.399999999999999">
      <c r="A34" s="494">
        <v>32</v>
      </c>
      <c r="B34" s="375" t="s">
        <v>1793</v>
      </c>
      <c r="C34" s="375" t="s">
        <v>1801</v>
      </c>
      <c r="D34" s="41">
        <v>7</v>
      </c>
      <c r="E34" s="41">
        <v>3</v>
      </c>
      <c r="F34" s="41">
        <f t="shared" si="0"/>
        <v>10</v>
      </c>
      <c r="G34" s="41"/>
      <c r="H34" s="41"/>
      <c r="I34" s="41"/>
      <c r="J34" s="41"/>
      <c r="K34" s="41"/>
      <c r="L34" s="41">
        <v>1</v>
      </c>
      <c r="M34" s="41"/>
    </row>
    <row r="35" spans="1:13" ht="17.399999999999999">
      <c r="A35" s="494">
        <v>33</v>
      </c>
      <c r="B35" s="375" t="s">
        <v>1662</v>
      </c>
      <c r="C35" s="375" t="s">
        <v>1663</v>
      </c>
      <c r="D35" s="41">
        <v>6</v>
      </c>
      <c r="E35" s="41">
        <v>2</v>
      </c>
      <c r="F35" s="41">
        <f t="shared" si="0"/>
        <v>8</v>
      </c>
      <c r="G35" s="41"/>
      <c r="H35" s="41"/>
      <c r="I35" s="41"/>
      <c r="J35" s="41"/>
      <c r="K35" s="41"/>
      <c r="L35" s="41"/>
      <c r="M35" s="41"/>
    </row>
    <row r="36" spans="1:13" ht="17.399999999999999">
      <c r="A36" s="494">
        <v>34</v>
      </c>
      <c r="B36" s="375" t="s">
        <v>1725</v>
      </c>
      <c r="C36" s="375" t="s">
        <v>1726</v>
      </c>
      <c r="D36" s="41">
        <v>9</v>
      </c>
      <c r="E36" s="41">
        <v>1</v>
      </c>
      <c r="F36" s="41">
        <f t="shared" si="0"/>
        <v>10</v>
      </c>
      <c r="G36" s="41">
        <v>2</v>
      </c>
      <c r="H36" s="41"/>
      <c r="I36" s="41">
        <v>2</v>
      </c>
      <c r="J36" s="41">
        <v>1</v>
      </c>
      <c r="K36" s="41">
        <v>17</v>
      </c>
      <c r="L36" s="41"/>
      <c r="M36" s="41"/>
    </row>
    <row r="37" spans="1:13" ht="17.399999999999999">
      <c r="A37" s="494">
        <v>35</v>
      </c>
      <c r="B37" s="375" t="s">
        <v>1896</v>
      </c>
      <c r="C37" s="375" t="s">
        <v>1095</v>
      </c>
      <c r="D37" s="41"/>
      <c r="E37" s="41"/>
      <c r="F37" s="41">
        <f t="shared" si="0"/>
        <v>0</v>
      </c>
      <c r="G37" s="41"/>
      <c r="H37" s="41"/>
      <c r="I37" s="41"/>
      <c r="J37" s="41"/>
      <c r="K37" s="41"/>
      <c r="L37" s="41"/>
      <c r="M37" s="41"/>
    </row>
    <row r="38" spans="1:13" ht="17.399999999999999">
      <c r="A38" s="494">
        <v>36</v>
      </c>
      <c r="B38" s="375" t="s">
        <v>1489</v>
      </c>
      <c r="C38" s="375" t="s">
        <v>1490</v>
      </c>
      <c r="D38" s="41">
        <v>4</v>
      </c>
      <c r="E38" s="41">
        <v>2</v>
      </c>
      <c r="F38" s="41">
        <f t="shared" si="0"/>
        <v>6</v>
      </c>
      <c r="G38" s="41"/>
      <c r="H38" s="41"/>
      <c r="I38" s="41"/>
      <c r="J38" s="41"/>
      <c r="K38" s="41"/>
      <c r="L38" s="41"/>
      <c r="M38" s="41"/>
    </row>
    <row r="39" spans="1:13" ht="17.399999999999999">
      <c r="A39" s="494">
        <v>37</v>
      </c>
      <c r="B39" s="375" t="s">
        <v>1664</v>
      </c>
      <c r="C39" s="375" t="s">
        <v>1295</v>
      </c>
      <c r="D39" s="41">
        <v>8</v>
      </c>
      <c r="E39" s="41">
        <v>4</v>
      </c>
      <c r="F39" s="41">
        <f t="shared" si="0"/>
        <v>12</v>
      </c>
      <c r="G39" s="41"/>
      <c r="H39" s="41"/>
      <c r="I39" s="41"/>
      <c r="J39" s="41"/>
      <c r="K39" s="41"/>
      <c r="L39" s="41">
        <v>1</v>
      </c>
      <c r="M39" s="41"/>
    </row>
    <row r="40" spans="1:13" ht="17.399999999999999">
      <c r="A40" s="494">
        <v>38</v>
      </c>
      <c r="B40" s="375" t="s">
        <v>1187</v>
      </c>
      <c r="C40" s="375" t="s">
        <v>1097</v>
      </c>
      <c r="D40" s="41">
        <v>5</v>
      </c>
      <c r="E40" s="41"/>
      <c r="F40" s="41">
        <f t="shared" si="0"/>
        <v>5</v>
      </c>
      <c r="G40" s="41"/>
      <c r="H40" s="41"/>
      <c r="I40" s="41"/>
      <c r="J40" s="41"/>
      <c r="K40" s="41"/>
      <c r="L40" s="41"/>
      <c r="M40" s="41"/>
    </row>
    <row r="41" spans="1:13" ht="17.399999999999999">
      <c r="A41" s="494">
        <v>39</v>
      </c>
      <c r="B41" s="375" t="s">
        <v>1796</v>
      </c>
      <c r="C41" s="375" t="s">
        <v>1804</v>
      </c>
      <c r="D41" s="41">
        <v>4</v>
      </c>
      <c r="E41" s="41">
        <v>4</v>
      </c>
      <c r="F41" s="41">
        <f t="shared" si="0"/>
        <v>8</v>
      </c>
      <c r="G41" s="41">
        <v>2</v>
      </c>
      <c r="H41" s="41"/>
      <c r="I41" s="41"/>
      <c r="J41" s="41"/>
      <c r="K41" s="41">
        <v>10</v>
      </c>
      <c r="L41" s="41">
        <v>1</v>
      </c>
      <c r="M41" s="41"/>
    </row>
    <row r="42" spans="1:13" ht="17.399999999999999">
      <c r="A42" s="494">
        <v>40</v>
      </c>
      <c r="B42" s="375" t="s">
        <v>1293</v>
      </c>
      <c r="C42" s="375" t="s">
        <v>1080</v>
      </c>
      <c r="D42" s="41">
        <v>6</v>
      </c>
      <c r="E42" s="41">
        <v>3</v>
      </c>
      <c r="F42" s="41">
        <f t="shared" si="0"/>
        <v>9</v>
      </c>
      <c r="G42" s="41">
        <v>3</v>
      </c>
      <c r="H42" s="41"/>
      <c r="I42" s="41"/>
      <c r="J42" s="41"/>
      <c r="K42" s="41">
        <v>15</v>
      </c>
      <c r="L42" s="41"/>
      <c r="M42" s="41"/>
    </row>
    <row r="43" spans="1:13" ht="17.399999999999999">
      <c r="A43" s="494">
        <v>41</v>
      </c>
      <c r="B43" s="375" t="s">
        <v>1676</v>
      </c>
      <c r="C43" s="375" t="s">
        <v>1677</v>
      </c>
      <c r="D43" s="113"/>
      <c r="E43" s="113"/>
      <c r="F43" s="41">
        <f t="shared" si="0"/>
        <v>0</v>
      </c>
      <c r="G43" s="41"/>
      <c r="H43" s="41"/>
      <c r="I43" s="41"/>
      <c r="J43" s="41"/>
      <c r="K43" s="41"/>
      <c r="L43" s="41"/>
      <c r="M43" s="41"/>
    </row>
    <row r="44" spans="1:13" ht="17.399999999999999">
      <c r="A44" s="494">
        <v>42</v>
      </c>
      <c r="B44" s="375" t="s">
        <v>1510</v>
      </c>
      <c r="C44" s="375" t="s">
        <v>1045</v>
      </c>
      <c r="D44" s="41">
        <v>9</v>
      </c>
      <c r="E44" s="41">
        <v>1</v>
      </c>
      <c r="F44" s="41">
        <f t="shared" si="0"/>
        <v>10</v>
      </c>
      <c r="G44" s="41">
        <v>1</v>
      </c>
      <c r="H44" s="41"/>
      <c r="I44" s="41"/>
      <c r="J44" s="41"/>
      <c r="K44" s="41">
        <v>5</v>
      </c>
      <c r="L44" s="41"/>
      <c r="M44" s="41"/>
    </row>
  </sheetData>
  <mergeCells count="1">
    <mergeCell ref="C1:K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D9DE-8C85-4AD4-9F77-2A933D6BF9B3}">
  <dimension ref="A1:AD69"/>
  <sheetViews>
    <sheetView zoomScaleNormal="100" workbookViewId="0">
      <pane xSplit="1" topLeftCell="J1" activePane="topRight" state="frozen"/>
      <selection pane="topRight" activeCell="T27" sqref="T27"/>
    </sheetView>
  </sheetViews>
  <sheetFormatPr defaultRowHeight="15.6"/>
  <cols>
    <col min="1" max="1" width="29" bestFit="1" customWidth="1"/>
    <col min="2" max="2" width="18.796875" bestFit="1" customWidth="1"/>
    <col min="3" max="3" width="9.09765625" bestFit="1" customWidth="1"/>
    <col min="4" max="4" width="8.59765625" bestFit="1" customWidth="1"/>
    <col min="5" max="5" width="7.09765625" bestFit="1" customWidth="1"/>
    <col min="6" max="6" width="8.69921875" bestFit="1" customWidth="1"/>
    <col min="7" max="7" width="9.296875" bestFit="1" customWidth="1"/>
    <col min="8" max="8" width="8.59765625" bestFit="1" customWidth="1"/>
    <col min="9" max="9" width="5.59765625" bestFit="1" customWidth="1"/>
    <col min="10" max="10" width="7.8984375" bestFit="1" customWidth="1"/>
    <col min="11" max="11" width="15.5" bestFit="1" customWidth="1"/>
    <col min="12" max="12" width="8.296875" bestFit="1" customWidth="1"/>
    <col min="13" max="13" width="9.59765625" bestFit="1" customWidth="1"/>
    <col min="14" max="14" width="17.3984375" bestFit="1" customWidth="1"/>
    <col min="15" max="15" width="15.69921875" bestFit="1" customWidth="1"/>
    <col min="16" max="16" width="15.5" bestFit="1" customWidth="1"/>
    <col min="17" max="17" width="9.3984375" bestFit="1" customWidth="1"/>
    <col min="18" max="18" width="10.19921875" bestFit="1" customWidth="1"/>
    <col min="19" max="19" width="6.3984375" bestFit="1" customWidth="1"/>
    <col min="20" max="20" width="10.8984375" bestFit="1" customWidth="1"/>
    <col min="21" max="22" width="8.5" bestFit="1" customWidth="1"/>
    <col min="23" max="23" width="5.19921875" bestFit="1" customWidth="1"/>
    <col min="24" max="24" width="8.59765625" bestFit="1" customWidth="1"/>
    <col min="25" max="25" width="10.8984375" bestFit="1" customWidth="1"/>
    <col min="26" max="26" width="8.19921875" bestFit="1" customWidth="1"/>
    <col min="27" max="27" width="9.59765625" bestFit="1" customWidth="1"/>
    <col min="28" max="28" width="7.8984375" bestFit="1" customWidth="1"/>
    <col min="29" max="29" width="11.19921875" bestFit="1" customWidth="1"/>
    <col min="30" max="30" width="7.5" bestFit="1" customWidth="1"/>
  </cols>
  <sheetData>
    <row r="1" spans="1:30" ht="17.399999999999999">
      <c r="A1" s="315"/>
      <c r="B1" s="315"/>
      <c r="C1" s="684" t="s">
        <v>9</v>
      </c>
      <c r="D1" s="684"/>
      <c r="E1" s="676" t="s">
        <v>1512</v>
      </c>
      <c r="F1" s="676"/>
      <c r="G1" s="676"/>
      <c r="H1" s="676"/>
      <c r="I1" s="676"/>
      <c r="J1" s="676"/>
      <c r="K1" s="504" t="s">
        <v>9</v>
      </c>
      <c r="L1" s="327" t="s">
        <v>1548</v>
      </c>
      <c r="M1" s="685" t="s">
        <v>496</v>
      </c>
      <c r="N1" s="685"/>
      <c r="O1" s="676" t="s">
        <v>1512</v>
      </c>
      <c r="P1" s="676"/>
      <c r="Q1" s="685" t="s">
        <v>496</v>
      </c>
      <c r="R1" s="685"/>
      <c r="S1" s="676" t="s">
        <v>1512</v>
      </c>
      <c r="T1" s="676"/>
      <c r="U1" s="676"/>
      <c r="V1" s="676"/>
      <c r="W1" s="676"/>
      <c r="X1" s="676"/>
      <c r="Y1" s="676"/>
      <c r="Z1" s="676"/>
      <c r="AA1" s="676"/>
      <c r="AB1" s="683" t="s">
        <v>310</v>
      </c>
      <c r="AC1" s="683"/>
      <c r="AD1" s="683"/>
    </row>
    <row r="2" spans="1:30" ht="17.399999999999999">
      <c r="A2" s="133" t="s">
        <v>44</v>
      </c>
      <c r="B2" s="133" t="s">
        <v>52</v>
      </c>
      <c r="C2" s="522" t="s">
        <v>498</v>
      </c>
      <c r="D2" s="522" t="s">
        <v>344</v>
      </c>
      <c r="E2" s="523" t="s">
        <v>343</v>
      </c>
      <c r="F2" s="524" t="s">
        <v>28</v>
      </c>
      <c r="G2" s="524" t="s">
        <v>1599</v>
      </c>
      <c r="H2" s="523" t="s">
        <v>344</v>
      </c>
      <c r="I2" s="524" t="s">
        <v>1514</v>
      </c>
      <c r="J2" s="523" t="s">
        <v>24</v>
      </c>
      <c r="K2" s="521" t="s">
        <v>1355</v>
      </c>
      <c r="L2" s="524" t="s">
        <v>23</v>
      </c>
      <c r="M2" s="525" t="s">
        <v>29</v>
      </c>
      <c r="N2" s="526" t="s">
        <v>1911</v>
      </c>
      <c r="O2" s="523" t="s">
        <v>1355</v>
      </c>
      <c r="P2" s="524" t="s">
        <v>1355</v>
      </c>
      <c r="Q2" s="527" t="s">
        <v>973</v>
      </c>
      <c r="R2" s="526" t="s">
        <v>8</v>
      </c>
      <c r="S2" s="523" t="s">
        <v>30</v>
      </c>
      <c r="T2" s="523" t="s">
        <v>1899</v>
      </c>
      <c r="U2" s="524" t="s">
        <v>114</v>
      </c>
      <c r="V2" s="523" t="s">
        <v>1600</v>
      </c>
      <c r="W2" s="523" t="s">
        <v>1513</v>
      </c>
      <c r="X2" s="524" t="s">
        <v>344</v>
      </c>
      <c r="Y2" s="524" t="s">
        <v>1899</v>
      </c>
      <c r="Z2" s="523" t="s">
        <v>27</v>
      </c>
      <c r="AA2" s="524" t="s">
        <v>29</v>
      </c>
      <c r="AB2" s="318" t="s">
        <v>127</v>
      </c>
      <c r="AC2" s="317" t="s">
        <v>1511</v>
      </c>
      <c r="AD2" s="317" t="s">
        <v>548</v>
      </c>
    </row>
    <row r="3" spans="1:30" ht="17.399999999999999">
      <c r="A3" s="495" t="s">
        <v>1269</v>
      </c>
      <c r="B3" s="441" t="s">
        <v>92</v>
      </c>
      <c r="C3" s="212"/>
      <c r="D3" s="212"/>
      <c r="E3" s="212"/>
      <c r="F3" s="212"/>
      <c r="G3" s="212"/>
      <c r="H3" s="212"/>
      <c r="I3" s="196"/>
      <c r="J3" s="196"/>
      <c r="K3" s="530"/>
      <c r="L3" s="196"/>
      <c r="M3" s="482">
        <v>30</v>
      </c>
      <c r="N3" s="212"/>
      <c r="O3" s="196"/>
      <c r="P3" s="196"/>
      <c r="Q3" s="196"/>
      <c r="R3" s="482">
        <v>12</v>
      </c>
      <c r="S3" s="482">
        <v>51</v>
      </c>
      <c r="T3" s="482"/>
      <c r="U3" s="482"/>
      <c r="V3" s="482"/>
      <c r="W3" s="482"/>
      <c r="X3" s="482"/>
      <c r="Y3" s="482"/>
      <c r="Z3" s="482"/>
      <c r="AA3" s="482"/>
      <c r="AB3" s="41">
        <f>AC3+AD3</f>
        <v>93</v>
      </c>
      <c r="AC3" s="41">
        <f>E3+F3+G3+H3+I3+J3+L3+O3+P3+S3+T3+U3+V3+W3+X3+Y3+Z3+AA3</f>
        <v>51</v>
      </c>
      <c r="AD3" s="41">
        <f t="shared" ref="AD3:AD54" si="0">M3+N3+Q3+R3</f>
        <v>42</v>
      </c>
    </row>
    <row r="4" spans="1:30" ht="17.399999999999999">
      <c r="A4" s="495" t="s">
        <v>1115</v>
      </c>
      <c r="B4" s="441" t="s">
        <v>92</v>
      </c>
      <c r="C4" s="319"/>
      <c r="D4" s="196"/>
      <c r="E4" s="482">
        <v>15</v>
      </c>
      <c r="F4" s="482">
        <v>58</v>
      </c>
      <c r="G4" s="482">
        <v>74</v>
      </c>
      <c r="H4" s="196"/>
      <c r="I4" s="482">
        <v>63</v>
      </c>
      <c r="J4" s="528">
        <v>14</v>
      </c>
      <c r="K4" s="319"/>
      <c r="L4" s="196"/>
      <c r="M4" s="196"/>
      <c r="N4" s="482">
        <v>76</v>
      </c>
      <c r="O4" s="482">
        <v>61</v>
      </c>
      <c r="P4" s="482">
        <v>68</v>
      </c>
      <c r="Q4" s="482">
        <v>76</v>
      </c>
      <c r="R4" s="196"/>
      <c r="S4" s="319"/>
      <c r="T4" s="482"/>
      <c r="U4" s="482"/>
      <c r="V4" s="482"/>
      <c r="W4" s="482"/>
      <c r="X4" s="482"/>
      <c r="Y4" s="482"/>
      <c r="Z4" s="482"/>
      <c r="AA4" s="482"/>
      <c r="AB4" s="41">
        <f>AC4+AD4</f>
        <v>505</v>
      </c>
      <c r="AC4" s="41">
        <f>E4+F4+G4+H4+I4+J4+L4+O4+P4+S4+T4+U4+V4+W4+X4+Y4+Z4+AA4</f>
        <v>353</v>
      </c>
      <c r="AD4" s="41">
        <f t="shared" si="0"/>
        <v>152</v>
      </c>
    </row>
    <row r="5" spans="1:30" ht="17.399999999999999">
      <c r="A5" s="495" t="s">
        <v>1900</v>
      </c>
      <c r="B5" s="441" t="s">
        <v>92</v>
      </c>
      <c r="C5" s="212"/>
      <c r="D5" s="212"/>
      <c r="E5" s="212"/>
      <c r="F5" s="212"/>
      <c r="G5" s="212"/>
      <c r="H5" s="212"/>
      <c r="I5" s="212"/>
      <c r="J5" s="196"/>
      <c r="K5" s="530"/>
      <c r="L5" s="196"/>
      <c r="M5" s="196"/>
      <c r="N5" s="196"/>
      <c r="O5" s="196"/>
      <c r="P5" s="196"/>
      <c r="Q5" s="196"/>
      <c r="R5" s="196"/>
      <c r="S5" s="482">
        <v>6</v>
      </c>
      <c r="T5" s="482"/>
      <c r="U5" s="482"/>
      <c r="V5" s="482"/>
      <c r="W5" s="482"/>
      <c r="X5" s="482"/>
      <c r="Y5" s="482"/>
      <c r="Z5" s="482"/>
      <c r="AA5" s="482"/>
      <c r="AB5" s="41">
        <f t="shared" ref="AB5:AB54" si="1">AC5+AD5</f>
        <v>6</v>
      </c>
      <c r="AC5" s="41">
        <f t="shared" ref="AC5:AC54" si="2">E5+F5+G5+H5+I5+J5+L5+O5+P5+S5+T5+U5+V5+W5+X5+Y5+Z5+AA5</f>
        <v>6</v>
      </c>
      <c r="AD5" s="41">
        <f t="shared" si="0"/>
        <v>0</v>
      </c>
    </row>
    <row r="6" spans="1:30" ht="17.399999999999999">
      <c r="A6" s="442" t="s">
        <v>1682</v>
      </c>
      <c r="B6" s="442" t="s">
        <v>92</v>
      </c>
      <c r="C6" s="196"/>
      <c r="D6" s="482">
        <v>47</v>
      </c>
      <c r="E6" s="196"/>
      <c r="F6" s="212"/>
      <c r="G6" s="212"/>
      <c r="H6" s="212"/>
      <c r="I6" s="196"/>
      <c r="J6" s="528">
        <v>66</v>
      </c>
      <c r="K6" s="482"/>
      <c r="L6" s="529">
        <v>33</v>
      </c>
      <c r="M6" s="482">
        <v>41</v>
      </c>
      <c r="N6" s="482">
        <v>40</v>
      </c>
      <c r="O6" s="482">
        <v>50</v>
      </c>
      <c r="P6" s="482">
        <v>41</v>
      </c>
      <c r="Q6" s="482">
        <v>67</v>
      </c>
      <c r="R6" s="482">
        <v>35</v>
      </c>
      <c r="S6" s="482">
        <v>74</v>
      </c>
      <c r="T6" s="482"/>
      <c r="U6" s="482"/>
      <c r="V6" s="482"/>
      <c r="W6" s="482"/>
      <c r="X6" s="482"/>
      <c r="Y6" s="482"/>
      <c r="Z6" s="482"/>
      <c r="AA6" s="482"/>
      <c r="AB6" s="41">
        <f t="shared" si="1"/>
        <v>447</v>
      </c>
      <c r="AC6" s="41">
        <f t="shared" si="2"/>
        <v>264</v>
      </c>
      <c r="AD6" s="41">
        <f t="shared" si="0"/>
        <v>183</v>
      </c>
    </row>
    <row r="7" spans="1:30" ht="17.399999999999999">
      <c r="A7" s="495" t="s">
        <v>1679</v>
      </c>
      <c r="B7" s="441" t="s">
        <v>92</v>
      </c>
      <c r="C7" s="482">
        <v>65</v>
      </c>
      <c r="D7" s="482">
        <v>33</v>
      </c>
      <c r="E7" s="482">
        <v>65</v>
      </c>
      <c r="F7" s="482">
        <v>22</v>
      </c>
      <c r="G7" s="486">
        <v>8</v>
      </c>
      <c r="H7" s="482">
        <v>79</v>
      </c>
      <c r="I7" s="482">
        <v>17</v>
      </c>
      <c r="J7" s="196"/>
      <c r="K7" s="530"/>
      <c r="L7" s="529">
        <v>47</v>
      </c>
      <c r="M7" s="482">
        <v>50</v>
      </c>
      <c r="N7" s="482">
        <v>14</v>
      </c>
      <c r="O7" s="482">
        <v>19</v>
      </c>
      <c r="P7" s="482">
        <v>12</v>
      </c>
      <c r="Q7" s="482">
        <v>4</v>
      </c>
      <c r="R7" s="482">
        <v>68</v>
      </c>
      <c r="S7" s="319"/>
      <c r="T7" s="482"/>
      <c r="U7" s="482"/>
      <c r="V7" s="482"/>
      <c r="W7" s="482"/>
      <c r="X7" s="482"/>
      <c r="Y7" s="482"/>
      <c r="Z7" s="482"/>
      <c r="AA7" s="482"/>
      <c r="AB7" s="41">
        <f t="shared" si="1"/>
        <v>405</v>
      </c>
      <c r="AC7" s="41">
        <f t="shared" si="2"/>
        <v>269</v>
      </c>
      <c r="AD7" s="41">
        <f t="shared" si="0"/>
        <v>136</v>
      </c>
    </row>
    <row r="8" spans="1:30" ht="17.399999999999999">
      <c r="A8" s="508" t="s">
        <v>1880</v>
      </c>
      <c r="B8" s="508" t="s">
        <v>92</v>
      </c>
      <c r="C8" s="196"/>
      <c r="D8" s="196"/>
      <c r="E8" s="196"/>
      <c r="F8" s="196"/>
      <c r="G8" s="196"/>
      <c r="H8" s="518">
        <v>1</v>
      </c>
      <c r="I8" s="196"/>
      <c r="J8" s="196"/>
      <c r="K8" s="530"/>
      <c r="L8" s="196"/>
      <c r="M8" s="196"/>
      <c r="N8" s="319"/>
      <c r="O8" s="196"/>
      <c r="P8" s="196"/>
      <c r="Q8" s="196"/>
      <c r="R8" s="196"/>
      <c r="S8" s="196"/>
      <c r="T8" s="482"/>
      <c r="U8" s="482"/>
      <c r="V8" s="482"/>
      <c r="W8" s="482"/>
      <c r="X8" s="482"/>
      <c r="Y8" s="482"/>
      <c r="Z8" s="482"/>
      <c r="AA8" s="482"/>
      <c r="AB8" s="41">
        <f t="shared" si="1"/>
        <v>1</v>
      </c>
      <c r="AC8" s="41">
        <f t="shared" si="2"/>
        <v>1</v>
      </c>
      <c r="AD8" s="41">
        <f t="shared" si="0"/>
        <v>0</v>
      </c>
    </row>
    <row r="9" spans="1:30" ht="17.399999999999999">
      <c r="A9" s="441" t="s">
        <v>1601</v>
      </c>
      <c r="B9" s="441" t="s">
        <v>100</v>
      </c>
      <c r="C9" s="482">
        <v>55</v>
      </c>
      <c r="D9" s="482">
        <v>40</v>
      </c>
      <c r="E9" s="482">
        <v>23</v>
      </c>
      <c r="F9" s="482">
        <v>28</v>
      </c>
      <c r="G9" s="482">
        <v>11</v>
      </c>
      <c r="H9" s="196"/>
      <c r="I9" s="482">
        <v>44</v>
      </c>
      <c r="J9" s="528">
        <v>56</v>
      </c>
      <c r="K9" s="212"/>
      <c r="L9" s="212"/>
      <c r="M9" s="212"/>
      <c r="N9" s="212"/>
      <c r="O9" s="212"/>
      <c r="P9" s="196"/>
      <c r="Q9" s="482">
        <v>13</v>
      </c>
      <c r="R9" s="482">
        <v>45</v>
      </c>
      <c r="S9" s="482">
        <v>29</v>
      </c>
      <c r="T9" s="482"/>
      <c r="U9" s="482"/>
      <c r="V9" s="482"/>
      <c r="W9" s="482"/>
      <c r="X9" s="482"/>
      <c r="Y9" s="482"/>
      <c r="Z9" s="482"/>
      <c r="AA9" s="482"/>
      <c r="AB9" s="41">
        <f t="shared" si="1"/>
        <v>249</v>
      </c>
      <c r="AC9" s="41">
        <f t="shared" si="2"/>
        <v>191</v>
      </c>
      <c r="AD9" s="41">
        <f t="shared" si="0"/>
        <v>58</v>
      </c>
    </row>
    <row r="10" spans="1:30" ht="17.399999999999999">
      <c r="A10" s="442" t="s">
        <v>1516</v>
      </c>
      <c r="B10" s="442" t="s">
        <v>100</v>
      </c>
      <c r="C10" s="212"/>
      <c r="D10" s="212"/>
      <c r="E10" s="196"/>
      <c r="F10" s="196"/>
      <c r="G10" s="196"/>
      <c r="H10" s="482">
        <v>15</v>
      </c>
      <c r="I10" s="196"/>
      <c r="J10" s="528">
        <v>24</v>
      </c>
      <c r="K10" s="482"/>
      <c r="L10" s="529">
        <v>31</v>
      </c>
      <c r="M10" s="196"/>
      <c r="N10" s="212"/>
      <c r="O10" s="482">
        <v>30</v>
      </c>
      <c r="P10" s="482">
        <v>39</v>
      </c>
      <c r="Q10" s="212"/>
      <c r="R10" s="212"/>
      <c r="S10" s="212"/>
      <c r="T10" s="482"/>
      <c r="U10" s="482"/>
      <c r="V10" s="482"/>
      <c r="W10" s="482"/>
      <c r="X10" s="482"/>
      <c r="Y10" s="482"/>
      <c r="Z10" s="482"/>
      <c r="AA10" s="482"/>
      <c r="AB10" s="41">
        <f t="shared" si="1"/>
        <v>139</v>
      </c>
      <c r="AC10" s="41">
        <f t="shared" si="2"/>
        <v>139</v>
      </c>
      <c r="AD10" s="41">
        <f t="shared" si="0"/>
        <v>0</v>
      </c>
    </row>
    <row r="11" spans="1:30" ht="17.399999999999999">
      <c r="A11" s="441" t="s">
        <v>1241</v>
      </c>
      <c r="B11" s="441" t="s">
        <v>100</v>
      </c>
      <c r="C11" s="482">
        <v>55</v>
      </c>
      <c r="D11" s="482">
        <v>40</v>
      </c>
      <c r="E11" s="482">
        <v>57</v>
      </c>
      <c r="F11" s="482">
        <v>52</v>
      </c>
      <c r="G11" s="482">
        <v>59</v>
      </c>
      <c r="H11" s="482">
        <v>65</v>
      </c>
      <c r="I11" s="482">
        <v>36</v>
      </c>
      <c r="J11" s="196"/>
      <c r="K11" s="530"/>
      <c r="L11" s="529">
        <v>59</v>
      </c>
      <c r="M11" s="482">
        <v>39</v>
      </c>
      <c r="N11" s="482">
        <v>40</v>
      </c>
      <c r="O11" s="212"/>
      <c r="P11" s="212"/>
      <c r="Q11" s="212"/>
      <c r="R11" s="196"/>
      <c r="S11" s="196"/>
      <c r="T11" s="482"/>
      <c r="U11" s="482"/>
      <c r="V11" s="482"/>
      <c r="W11" s="482"/>
      <c r="X11" s="482"/>
      <c r="Y11" s="482"/>
      <c r="Z11" s="482"/>
      <c r="AA11" s="482"/>
      <c r="AB11" s="41">
        <f t="shared" si="1"/>
        <v>407</v>
      </c>
      <c r="AC11" s="41">
        <f t="shared" si="2"/>
        <v>328</v>
      </c>
      <c r="AD11" s="41">
        <f t="shared" si="0"/>
        <v>79</v>
      </c>
    </row>
    <row r="12" spans="1:30" ht="17.399999999999999">
      <c r="A12" s="441" t="s">
        <v>1272</v>
      </c>
      <c r="B12" s="441" t="s">
        <v>99</v>
      </c>
      <c r="C12" s="212"/>
      <c r="D12" s="212"/>
      <c r="E12" s="196"/>
      <c r="F12" s="196"/>
      <c r="G12" s="482">
        <v>23</v>
      </c>
      <c r="H12" s="482">
        <v>24</v>
      </c>
      <c r="I12" s="482">
        <v>20</v>
      </c>
      <c r="J12" s="528">
        <v>21</v>
      </c>
      <c r="K12" s="482"/>
      <c r="L12" s="529">
        <v>10</v>
      </c>
      <c r="M12" s="482">
        <v>7</v>
      </c>
      <c r="N12" s="196"/>
      <c r="O12" s="196"/>
      <c r="P12" s="482">
        <v>12</v>
      </c>
      <c r="Q12" s="482">
        <v>8</v>
      </c>
      <c r="R12" s="482">
        <v>51</v>
      </c>
      <c r="S12" s="482">
        <v>80</v>
      </c>
      <c r="T12" s="482"/>
      <c r="U12" s="482"/>
      <c r="V12" s="482"/>
      <c r="W12" s="482"/>
      <c r="X12" s="482"/>
      <c r="Y12" s="482"/>
      <c r="Z12" s="482"/>
      <c r="AA12" s="482"/>
      <c r="AB12" s="41">
        <f t="shared" si="1"/>
        <v>256</v>
      </c>
      <c r="AC12" s="41">
        <f t="shared" si="2"/>
        <v>190</v>
      </c>
      <c r="AD12" s="41">
        <f t="shared" si="0"/>
        <v>66</v>
      </c>
    </row>
    <row r="13" spans="1:30" ht="17.399999999999999">
      <c r="A13" s="441" t="s">
        <v>1606</v>
      </c>
      <c r="B13" s="441" t="s">
        <v>99</v>
      </c>
      <c r="C13" s="482">
        <v>43</v>
      </c>
      <c r="D13" s="482">
        <v>40</v>
      </c>
      <c r="E13" s="482">
        <v>57</v>
      </c>
      <c r="F13" s="482">
        <v>58</v>
      </c>
      <c r="G13" s="482">
        <v>57</v>
      </c>
      <c r="H13" s="196"/>
      <c r="I13" s="482">
        <v>60</v>
      </c>
      <c r="J13" s="528">
        <v>59</v>
      </c>
      <c r="K13" s="319"/>
      <c r="L13" s="529">
        <v>70</v>
      </c>
      <c r="M13" s="196"/>
      <c r="N13" s="482">
        <v>56</v>
      </c>
      <c r="O13" s="482">
        <v>75</v>
      </c>
      <c r="P13" s="482">
        <v>68</v>
      </c>
      <c r="Q13" s="482">
        <v>72</v>
      </c>
      <c r="R13" s="482">
        <v>29</v>
      </c>
      <c r="S13" s="319"/>
      <c r="T13" s="482"/>
      <c r="U13" s="482"/>
      <c r="V13" s="482"/>
      <c r="W13" s="482"/>
      <c r="X13" s="482"/>
      <c r="Y13" s="482"/>
      <c r="Z13" s="482"/>
      <c r="AA13" s="482"/>
      <c r="AB13" s="41">
        <f t="shared" si="1"/>
        <v>661</v>
      </c>
      <c r="AC13" s="41">
        <f t="shared" si="2"/>
        <v>504</v>
      </c>
      <c r="AD13" s="41">
        <f t="shared" si="0"/>
        <v>157</v>
      </c>
    </row>
    <row r="14" spans="1:30" ht="17.399999999999999">
      <c r="A14" s="441" t="s">
        <v>1492</v>
      </c>
      <c r="B14" s="441" t="s">
        <v>99</v>
      </c>
      <c r="C14" s="482">
        <v>46</v>
      </c>
      <c r="D14" s="482">
        <v>40</v>
      </c>
      <c r="E14" s="482">
        <v>23</v>
      </c>
      <c r="F14" s="482">
        <v>22</v>
      </c>
      <c r="G14" s="196"/>
      <c r="H14" s="482">
        <v>56</v>
      </c>
      <c r="I14" s="196"/>
      <c r="J14" s="196"/>
      <c r="K14" s="212"/>
      <c r="L14" s="196"/>
      <c r="M14" s="482">
        <v>73</v>
      </c>
      <c r="N14" s="482">
        <v>24</v>
      </c>
      <c r="O14" s="482">
        <v>7</v>
      </c>
      <c r="P14" s="196"/>
      <c r="Q14" s="212"/>
      <c r="R14" s="212"/>
      <c r="S14" s="212"/>
      <c r="T14" s="482"/>
      <c r="U14" s="482"/>
      <c r="V14" s="482"/>
      <c r="W14" s="482"/>
      <c r="X14" s="482"/>
      <c r="Y14" s="482"/>
      <c r="Z14" s="482"/>
      <c r="AA14" s="482"/>
      <c r="AB14" s="41">
        <f t="shared" si="1"/>
        <v>205</v>
      </c>
      <c r="AC14" s="41">
        <f t="shared" si="2"/>
        <v>108</v>
      </c>
      <c r="AD14" s="41">
        <f t="shared" si="0"/>
        <v>97</v>
      </c>
    </row>
    <row r="15" spans="1:30" ht="17.399999999999999">
      <c r="A15" s="441" t="s">
        <v>1824</v>
      </c>
      <c r="B15" s="441" t="s">
        <v>99</v>
      </c>
      <c r="C15" s="212"/>
      <c r="D15" s="212"/>
      <c r="E15" s="196"/>
      <c r="F15" s="196"/>
      <c r="G15" s="212"/>
      <c r="H15" s="212"/>
      <c r="I15" s="212"/>
      <c r="J15" s="212"/>
      <c r="K15" s="212"/>
      <c r="L15" s="212"/>
      <c r="M15" s="196"/>
      <c r="N15" s="196"/>
      <c r="O15" s="196"/>
      <c r="P15" s="196"/>
      <c r="Q15" s="196"/>
      <c r="R15" s="196"/>
      <c r="S15" s="323"/>
      <c r="T15" s="482"/>
      <c r="U15" s="482"/>
      <c r="V15" s="482"/>
      <c r="W15" s="482"/>
      <c r="X15" s="482"/>
      <c r="Y15" s="482"/>
      <c r="Z15" s="482"/>
      <c r="AA15" s="482"/>
      <c r="AB15" s="41">
        <f t="shared" si="1"/>
        <v>0</v>
      </c>
      <c r="AC15" s="41">
        <f t="shared" si="2"/>
        <v>0</v>
      </c>
      <c r="AD15" s="41">
        <f t="shared" si="0"/>
        <v>0</v>
      </c>
    </row>
    <row r="16" spans="1:30" ht="17.399999999999999">
      <c r="A16" s="441" t="s">
        <v>1807</v>
      </c>
      <c r="B16" s="441" t="s">
        <v>487</v>
      </c>
      <c r="C16" s="482">
        <v>43</v>
      </c>
      <c r="D16" s="482">
        <v>52</v>
      </c>
      <c r="E16" s="482">
        <v>52</v>
      </c>
      <c r="F16" s="482">
        <v>80</v>
      </c>
      <c r="G16" s="482">
        <v>50</v>
      </c>
      <c r="H16" s="482">
        <v>21</v>
      </c>
      <c r="I16" s="482">
        <v>60</v>
      </c>
      <c r="J16" s="528">
        <v>80</v>
      </c>
      <c r="K16" s="482"/>
      <c r="L16" s="529">
        <v>16</v>
      </c>
      <c r="M16" s="482">
        <v>62</v>
      </c>
      <c r="N16" s="212"/>
      <c r="O16" s="482">
        <v>52</v>
      </c>
      <c r="P16" s="482">
        <v>22</v>
      </c>
      <c r="Q16" s="482">
        <v>80</v>
      </c>
      <c r="R16" s="482">
        <v>63</v>
      </c>
      <c r="S16" s="482">
        <v>70</v>
      </c>
      <c r="T16" s="482"/>
      <c r="U16" s="482"/>
      <c r="V16" s="482"/>
      <c r="W16" s="482"/>
      <c r="X16" s="482"/>
      <c r="Y16" s="482"/>
      <c r="Z16" s="482"/>
      <c r="AA16" s="482"/>
      <c r="AB16" s="41">
        <f t="shared" si="1"/>
        <v>708</v>
      </c>
      <c r="AC16" s="41">
        <f t="shared" si="2"/>
        <v>503</v>
      </c>
      <c r="AD16" s="41">
        <f t="shared" si="0"/>
        <v>205</v>
      </c>
    </row>
    <row r="17" spans="1:30" ht="17.399999999999999">
      <c r="A17" s="497" t="s">
        <v>1001</v>
      </c>
      <c r="B17" s="498" t="s">
        <v>487</v>
      </c>
      <c r="C17" s="482">
        <v>61</v>
      </c>
      <c r="D17" s="482">
        <v>46</v>
      </c>
      <c r="E17" s="482">
        <v>60</v>
      </c>
      <c r="F17" s="482">
        <v>60</v>
      </c>
      <c r="G17" s="482">
        <v>80</v>
      </c>
      <c r="H17" s="482">
        <v>80</v>
      </c>
      <c r="I17" s="482">
        <v>20</v>
      </c>
      <c r="J17" s="528">
        <v>27</v>
      </c>
      <c r="K17" s="482"/>
      <c r="L17" s="529">
        <v>64</v>
      </c>
      <c r="M17" s="482">
        <v>80</v>
      </c>
      <c r="N17" s="482">
        <v>80</v>
      </c>
      <c r="O17" s="482">
        <v>28</v>
      </c>
      <c r="P17" s="482">
        <v>80</v>
      </c>
      <c r="Q17" s="482">
        <v>80</v>
      </c>
      <c r="R17" s="482">
        <v>17</v>
      </c>
      <c r="S17" s="482">
        <v>80</v>
      </c>
      <c r="T17" s="482"/>
      <c r="U17" s="482"/>
      <c r="V17" s="482"/>
      <c r="W17" s="482"/>
      <c r="X17" s="482"/>
      <c r="Y17" s="482"/>
      <c r="Z17" s="482"/>
      <c r="AA17" s="482"/>
      <c r="AB17" s="41">
        <f t="shared" si="1"/>
        <v>836</v>
      </c>
      <c r="AC17" s="41">
        <f t="shared" si="2"/>
        <v>579</v>
      </c>
      <c r="AD17" s="41">
        <f t="shared" si="0"/>
        <v>257</v>
      </c>
    </row>
    <row r="18" spans="1:30" ht="17.399999999999999">
      <c r="A18" s="505" t="s">
        <v>1913</v>
      </c>
      <c r="B18" s="505" t="s">
        <v>487</v>
      </c>
      <c r="C18" s="482">
        <v>65</v>
      </c>
      <c r="D18" s="482">
        <v>34</v>
      </c>
      <c r="E18" s="482">
        <v>20</v>
      </c>
      <c r="F18" s="196"/>
      <c r="G18" s="196"/>
      <c r="H18" s="196"/>
      <c r="I18" s="196"/>
      <c r="J18" s="196"/>
      <c r="K18" s="530"/>
      <c r="L18" s="196"/>
      <c r="M18" s="196"/>
      <c r="N18" s="319"/>
      <c r="O18" s="196"/>
      <c r="P18" s="196"/>
      <c r="Q18" s="196"/>
      <c r="R18" s="196"/>
      <c r="S18" s="196"/>
      <c r="T18" s="482"/>
      <c r="U18" s="482"/>
      <c r="V18" s="482"/>
      <c r="W18" s="482"/>
      <c r="X18" s="482"/>
      <c r="Y18" s="482"/>
      <c r="Z18" s="482"/>
      <c r="AA18" s="482"/>
      <c r="AB18" s="41">
        <f t="shared" si="1"/>
        <v>20</v>
      </c>
      <c r="AC18" s="41">
        <f t="shared" si="2"/>
        <v>20</v>
      </c>
      <c r="AD18" s="41">
        <f t="shared" si="0"/>
        <v>0</v>
      </c>
    </row>
    <row r="19" spans="1:30" ht="17.399999999999999">
      <c r="A19" s="508" t="s">
        <v>1916</v>
      </c>
      <c r="B19" s="508" t="s">
        <v>487</v>
      </c>
      <c r="C19" s="482">
        <v>28</v>
      </c>
      <c r="D19" s="482">
        <v>28</v>
      </c>
      <c r="E19" s="196"/>
      <c r="F19" s="196"/>
      <c r="G19" s="196"/>
      <c r="H19" s="196"/>
      <c r="I19" s="196"/>
      <c r="J19" s="196"/>
      <c r="K19" s="530"/>
      <c r="L19" s="196"/>
      <c r="M19" s="196"/>
      <c r="N19" s="196"/>
      <c r="O19" s="196"/>
      <c r="P19" s="196"/>
      <c r="Q19" s="196"/>
      <c r="R19" s="196"/>
      <c r="S19" s="196"/>
      <c r="T19" s="482"/>
      <c r="U19" s="482"/>
      <c r="V19" s="482"/>
      <c r="W19" s="482"/>
      <c r="X19" s="482"/>
      <c r="Y19" s="482"/>
      <c r="Z19" s="482"/>
      <c r="AA19" s="482"/>
      <c r="AB19" s="41">
        <f t="shared" si="1"/>
        <v>0</v>
      </c>
      <c r="AC19" s="41">
        <f t="shared" si="2"/>
        <v>0</v>
      </c>
      <c r="AD19" s="41">
        <f t="shared" si="0"/>
        <v>0</v>
      </c>
    </row>
    <row r="20" spans="1:30" ht="17.399999999999999">
      <c r="A20" s="441" t="s">
        <v>1806</v>
      </c>
      <c r="B20" s="441" t="s">
        <v>488</v>
      </c>
      <c r="C20" s="212"/>
      <c r="D20" s="212"/>
      <c r="E20" s="212"/>
      <c r="F20" s="212"/>
      <c r="G20" s="196"/>
      <c r="H20" s="212"/>
      <c r="I20" s="196"/>
      <c r="J20" s="196"/>
      <c r="K20" s="212"/>
      <c r="L20" s="212"/>
      <c r="M20" s="212"/>
      <c r="N20" s="212"/>
      <c r="O20" s="212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1">
        <f t="shared" si="1"/>
        <v>0</v>
      </c>
      <c r="AC20" s="41">
        <f t="shared" si="2"/>
        <v>0</v>
      </c>
      <c r="AD20" s="41">
        <f t="shared" si="0"/>
        <v>0</v>
      </c>
    </row>
    <row r="21" spans="1:30" ht="17.399999999999999">
      <c r="A21" s="442" t="s">
        <v>1517</v>
      </c>
      <c r="B21" s="442" t="s">
        <v>488</v>
      </c>
      <c r="C21" s="319"/>
      <c r="D21" s="196"/>
      <c r="E21" s="482">
        <v>9</v>
      </c>
      <c r="F21" s="482">
        <v>20</v>
      </c>
      <c r="G21" s="482">
        <v>30</v>
      </c>
      <c r="H21" s="482">
        <v>80</v>
      </c>
      <c r="I21" s="482">
        <v>80</v>
      </c>
      <c r="J21" s="528">
        <v>80</v>
      </c>
      <c r="K21" s="319"/>
      <c r="L21" s="529">
        <v>80</v>
      </c>
      <c r="M21" s="196"/>
      <c r="N21" s="482">
        <v>45</v>
      </c>
      <c r="O21" s="482">
        <v>80</v>
      </c>
      <c r="P21" s="482">
        <v>58</v>
      </c>
      <c r="Q21" s="212"/>
      <c r="R21" s="212"/>
      <c r="S21" s="212"/>
      <c r="T21" s="482"/>
      <c r="U21" s="482"/>
      <c r="V21" s="482"/>
      <c r="W21" s="482"/>
      <c r="X21" s="482"/>
      <c r="Y21" s="482"/>
      <c r="Z21" s="482"/>
      <c r="AA21" s="482"/>
      <c r="AB21" s="41">
        <f t="shared" si="1"/>
        <v>562</v>
      </c>
      <c r="AC21" s="41">
        <f t="shared" si="2"/>
        <v>517</v>
      </c>
      <c r="AD21" s="41">
        <f t="shared" si="0"/>
        <v>45</v>
      </c>
    </row>
    <row r="22" spans="1:30" ht="17.399999999999999">
      <c r="A22" s="442" t="s">
        <v>1518</v>
      </c>
      <c r="B22" s="442" t="s">
        <v>481</v>
      </c>
      <c r="C22" s="196"/>
      <c r="D22" s="482">
        <v>28</v>
      </c>
      <c r="E22" s="196"/>
      <c r="F22" s="196"/>
      <c r="G22" s="196"/>
      <c r="H22" s="482">
        <v>43</v>
      </c>
      <c r="I22" s="482">
        <v>17</v>
      </c>
      <c r="J22" s="528">
        <v>53</v>
      </c>
      <c r="K22" s="482"/>
      <c r="L22" s="196"/>
      <c r="M22" s="482">
        <v>18</v>
      </c>
      <c r="N22" s="319"/>
      <c r="O22" s="196"/>
      <c r="P22" s="196"/>
      <c r="Q22" s="196"/>
      <c r="R22" s="482">
        <v>80</v>
      </c>
      <c r="S22" s="482">
        <v>10</v>
      </c>
      <c r="T22" s="482"/>
      <c r="U22" s="482"/>
      <c r="V22" s="482"/>
      <c r="W22" s="482"/>
      <c r="X22" s="482"/>
      <c r="Y22" s="482"/>
      <c r="Z22" s="482"/>
      <c r="AA22" s="482"/>
      <c r="AB22" s="41">
        <f t="shared" si="1"/>
        <v>221</v>
      </c>
      <c r="AC22" s="41">
        <f t="shared" si="2"/>
        <v>123</v>
      </c>
      <c r="AD22" s="41">
        <f t="shared" si="0"/>
        <v>98</v>
      </c>
    </row>
    <row r="23" spans="1:30" ht="17.399999999999999">
      <c r="A23" s="442" t="s">
        <v>1181</v>
      </c>
      <c r="B23" s="442" t="s">
        <v>481</v>
      </c>
      <c r="C23" s="482">
        <v>57</v>
      </c>
      <c r="D23" s="196"/>
      <c r="E23" s="196"/>
      <c r="F23" s="196"/>
      <c r="G23" s="196"/>
      <c r="H23" s="482">
        <v>37</v>
      </c>
      <c r="I23" s="482">
        <v>76</v>
      </c>
      <c r="J23" s="196"/>
      <c r="K23" s="530"/>
      <c r="L23" s="196"/>
      <c r="M23" s="482">
        <v>27</v>
      </c>
      <c r="N23" s="482">
        <v>35</v>
      </c>
      <c r="O23" s="482">
        <v>6</v>
      </c>
      <c r="P23" s="196"/>
      <c r="Q23" s="196"/>
      <c r="R23" s="482">
        <v>80</v>
      </c>
      <c r="S23" s="196"/>
      <c r="T23" s="482"/>
      <c r="U23" s="482"/>
      <c r="V23" s="482"/>
      <c r="W23" s="482"/>
      <c r="X23" s="482"/>
      <c r="Y23" s="482"/>
      <c r="Z23" s="482"/>
      <c r="AA23" s="482"/>
      <c r="AB23" s="41">
        <f t="shared" si="1"/>
        <v>261</v>
      </c>
      <c r="AC23" s="41">
        <f t="shared" si="2"/>
        <v>119</v>
      </c>
      <c r="AD23" s="41">
        <f t="shared" si="0"/>
        <v>142</v>
      </c>
    </row>
    <row r="24" spans="1:30" ht="17.399999999999999">
      <c r="A24" s="442" t="s">
        <v>1686</v>
      </c>
      <c r="B24" s="442" t="s">
        <v>481</v>
      </c>
      <c r="C24" s="196"/>
      <c r="D24" s="482">
        <v>48</v>
      </c>
      <c r="E24" s="482">
        <v>19</v>
      </c>
      <c r="F24" s="482">
        <v>27</v>
      </c>
      <c r="G24" s="482">
        <v>74</v>
      </c>
      <c r="H24" s="482">
        <v>59</v>
      </c>
      <c r="I24" s="196"/>
      <c r="J24" s="528">
        <v>76</v>
      </c>
      <c r="K24" s="482"/>
      <c r="L24" s="529">
        <v>80</v>
      </c>
      <c r="M24" s="482">
        <v>35</v>
      </c>
      <c r="N24" s="196"/>
      <c r="O24" s="482">
        <v>74</v>
      </c>
      <c r="P24" s="482">
        <v>67</v>
      </c>
      <c r="Q24" s="482">
        <v>80</v>
      </c>
      <c r="R24" s="482">
        <v>45</v>
      </c>
      <c r="S24" s="482">
        <v>22</v>
      </c>
      <c r="T24" s="482"/>
      <c r="U24" s="482"/>
      <c r="V24" s="482"/>
      <c r="W24" s="482"/>
      <c r="X24" s="482"/>
      <c r="Y24" s="482"/>
      <c r="Z24" s="482"/>
      <c r="AA24" s="482"/>
      <c r="AB24" s="41">
        <f t="shared" si="1"/>
        <v>658</v>
      </c>
      <c r="AC24" s="41">
        <f t="shared" si="2"/>
        <v>498</v>
      </c>
      <c r="AD24" s="41">
        <f t="shared" si="0"/>
        <v>160</v>
      </c>
    </row>
    <row r="25" spans="1:30" ht="17.399999999999999">
      <c r="A25" s="441" t="s">
        <v>805</v>
      </c>
      <c r="B25" s="441" t="s">
        <v>481</v>
      </c>
      <c r="C25" s="482">
        <v>41</v>
      </c>
      <c r="D25" s="482">
        <v>66</v>
      </c>
      <c r="E25" s="482">
        <v>80</v>
      </c>
      <c r="F25" s="482">
        <v>53</v>
      </c>
      <c r="G25" s="482">
        <v>19</v>
      </c>
      <c r="H25" s="482">
        <v>80</v>
      </c>
      <c r="I25" s="482">
        <v>63</v>
      </c>
      <c r="J25" s="528">
        <v>4</v>
      </c>
      <c r="K25" s="482"/>
      <c r="L25" s="529">
        <v>30</v>
      </c>
      <c r="M25" s="196"/>
      <c r="N25" s="482">
        <v>80</v>
      </c>
      <c r="O25" s="482">
        <v>80</v>
      </c>
      <c r="P25" s="482">
        <v>80</v>
      </c>
      <c r="Q25" s="482">
        <v>80</v>
      </c>
      <c r="R25" s="482">
        <v>35</v>
      </c>
      <c r="S25" s="482">
        <v>80</v>
      </c>
      <c r="T25" s="482"/>
      <c r="U25" s="482"/>
      <c r="V25" s="482"/>
      <c r="W25" s="482"/>
      <c r="X25" s="482"/>
      <c r="Y25" s="482"/>
      <c r="Z25" s="482"/>
      <c r="AA25" s="482"/>
      <c r="AB25" s="41">
        <f t="shared" si="1"/>
        <v>764</v>
      </c>
      <c r="AC25" s="41">
        <f t="shared" si="2"/>
        <v>569</v>
      </c>
      <c r="AD25" s="41">
        <f t="shared" si="0"/>
        <v>195</v>
      </c>
    </row>
    <row r="26" spans="1:30" ht="17.399999999999999">
      <c r="A26" s="505" t="s">
        <v>1912</v>
      </c>
      <c r="B26" s="505" t="s">
        <v>481</v>
      </c>
      <c r="C26" s="482">
        <v>69</v>
      </c>
      <c r="D26" s="482">
        <v>32</v>
      </c>
      <c r="E26" s="482">
        <v>80</v>
      </c>
      <c r="F26" s="482">
        <v>80</v>
      </c>
      <c r="G26" s="482">
        <v>80</v>
      </c>
      <c r="H26" s="196"/>
      <c r="I26" s="196"/>
      <c r="J26" s="196"/>
      <c r="K26" s="530"/>
      <c r="L26" s="196"/>
      <c r="M26" s="196"/>
      <c r="N26" s="196"/>
      <c r="O26" s="196"/>
      <c r="P26" s="482">
        <v>13</v>
      </c>
      <c r="Q26" s="482">
        <v>61</v>
      </c>
      <c r="R26" s="482">
        <v>80</v>
      </c>
      <c r="S26" s="196"/>
      <c r="T26" s="482"/>
      <c r="U26" s="482"/>
      <c r="V26" s="482"/>
      <c r="W26" s="482"/>
      <c r="X26" s="482"/>
      <c r="Y26" s="482"/>
      <c r="Z26" s="482"/>
      <c r="AA26" s="482"/>
      <c r="AB26" s="41">
        <f t="shared" si="1"/>
        <v>394</v>
      </c>
      <c r="AC26" s="41">
        <f t="shared" si="2"/>
        <v>253</v>
      </c>
      <c r="AD26" s="41">
        <f t="shared" si="0"/>
        <v>141</v>
      </c>
    </row>
    <row r="27" spans="1:30" ht="17.399999999999999">
      <c r="A27" s="508" t="s">
        <v>1915</v>
      </c>
      <c r="B27" s="508" t="s">
        <v>481</v>
      </c>
      <c r="C27" s="482">
        <v>32</v>
      </c>
      <c r="D27" s="482">
        <v>24</v>
      </c>
      <c r="E27" s="196"/>
      <c r="F27" s="196"/>
      <c r="G27" s="196"/>
      <c r="H27" s="196"/>
      <c r="I27" s="482">
        <v>4</v>
      </c>
      <c r="J27" s="196"/>
      <c r="K27" s="530"/>
      <c r="L27" s="196"/>
      <c r="M27" s="482">
        <v>80</v>
      </c>
      <c r="N27" s="482">
        <v>46</v>
      </c>
      <c r="O27" s="319"/>
      <c r="P27" s="196"/>
      <c r="Q27" s="196"/>
      <c r="R27" s="196"/>
      <c r="S27" s="196"/>
      <c r="T27" s="482"/>
      <c r="U27" s="482"/>
      <c r="V27" s="482"/>
      <c r="W27" s="482"/>
      <c r="X27" s="482"/>
      <c r="Y27" s="482"/>
      <c r="Z27" s="482"/>
      <c r="AA27" s="482"/>
      <c r="AB27" s="41">
        <f t="shared" si="1"/>
        <v>130</v>
      </c>
      <c r="AC27" s="41">
        <f t="shared" si="2"/>
        <v>4</v>
      </c>
      <c r="AD27" s="41">
        <f t="shared" si="0"/>
        <v>126</v>
      </c>
    </row>
    <row r="28" spans="1:30" ht="17.399999999999999">
      <c r="A28" s="497" t="s">
        <v>1930</v>
      </c>
      <c r="B28" s="497" t="s">
        <v>481</v>
      </c>
      <c r="C28" s="212"/>
      <c r="D28" s="212"/>
      <c r="E28" s="212"/>
      <c r="F28" s="196"/>
      <c r="G28" s="196"/>
      <c r="H28" s="196"/>
      <c r="I28" s="196"/>
      <c r="J28" s="196"/>
      <c r="K28" s="530"/>
      <c r="L28" s="529">
        <v>50</v>
      </c>
      <c r="M28" s="486">
        <v>35</v>
      </c>
      <c r="N28" s="482">
        <v>34</v>
      </c>
      <c r="O28" s="482">
        <v>13</v>
      </c>
      <c r="P28" s="196"/>
      <c r="Q28" s="323"/>
      <c r="R28" s="482">
        <v>80</v>
      </c>
      <c r="S28" s="482">
        <v>58</v>
      </c>
      <c r="T28" s="482"/>
      <c r="U28" s="482"/>
      <c r="V28" s="482"/>
      <c r="W28" s="482"/>
      <c r="X28" s="482"/>
      <c r="Y28" s="482"/>
      <c r="Z28" s="482"/>
      <c r="AA28" s="482"/>
      <c r="AB28" s="41">
        <f t="shared" si="1"/>
        <v>270</v>
      </c>
      <c r="AC28" s="41">
        <f t="shared" si="2"/>
        <v>121</v>
      </c>
      <c r="AD28" s="41">
        <f t="shared" si="0"/>
        <v>149</v>
      </c>
    </row>
    <row r="29" spans="1:30" ht="17.399999999999999">
      <c r="A29" s="441" t="s">
        <v>1192</v>
      </c>
      <c r="B29" s="441" t="s">
        <v>481</v>
      </c>
      <c r="C29" s="482">
        <v>48</v>
      </c>
      <c r="D29" s="482">
        <v>52</v>
      </c>
      <c r="E29" s="482">
        <v>80</v>
      </c>
      <c r="F29" s="482">
        <v>80</v>
      </c>
      <c r="G29" s="482">
        <v>61</v>
      </c>
      <c r="H29" s="196"/>
      <c r="I29" s="482">
        <v>80</v>
      </c>
      <c r="J29" s="528">
        <v>80</v>
      </c>
      <c r="K29" s="212"/>
      <c r="L29" s="212"/>
      <c r="M29" s="212"/>
      <c r="N29" s="212"/>
      <c r="O29" s="212"/>
      <c r="P29" s="212"/>
      <c r="Q29" s="212"/>
      <c r="R29" s="212"/>
      <c r="S29" s="212"/>
      <c r="T29" s="482"/>
      <c r="U29" s="482"/>
      <c r="V29" s="482"/>
      <c r="W29" s="482"/>
      <c r="X29" s="482"/>
      <c r="Y29" s="482"/>
      <c r="Z29" s="482"/>
      <c r="AA29" s="482"/>
      <c r="AB29" s="41">
        <f t="shared" si="1"/>
        <v>381</v>
      </c>
      <c r="AC29" s="41">
        <f t="shared" si="2"/>
        <v>381</v>
      </c>
      <c r="AD29" s="41">
        <f t="shared" si="0"/>
        <v>0</v>
      </c>
    </row>
    <row r="30" spans="1:30" ht="17.399999999999999">
      <c r="A30" s="441" t="s">
        <v>1810</v>
      </c>
      <c r="B30" s="441" t="s">
        <v>481</v>
      </c>
      <c r="C30" s="212"/>
      <c r="D30" s="212"/>
      <c r="E30" s="212"/>
      <c r="F30" s="212"/>
      <c r="G30" s="212"/>
      <c r="H30" s="196"/>
      <c r="I30" s="196"/>
      <c r="J30" s="196"/>
      <c r="K30" s="530"/>
      <c r="L30" s="529">
        <v>80</v>
      </c>
      <c r="M30" s="482">
        <v>53</v>
      </c>
      <c r="N30" s="482">
        <v>80</v>
      </c>
      <c r="O30" s="482">
        <v>67</v>
      </c>
      <c r="P30" s="482">
        <v>80</v>
      </c>
      <c r="Q30" s="482">
        <v>19</v>
      </c>
      <c r="R30" s="482">
        <v>80</v>
      </c>
      <c r="S30" s="486">
        <v>70</v>
      </c>
      <c r="T30" s="482"/>
      <c r="U30" s="482"/>
      <c r="V30" s="482"/>
      <c r="W30" s="482"/>
      <c r="X30" s="482"/>
      <c r="Y30" s="482"/>
      <c r="Z30" s="482"/>
      <c r="AA30" s="482"/>
      <c r="AB30" s="41">
        <f t="shared" si="1"/>
        <v>529</v>
      </c>
      <c r="AC30" s="41">
        <f t="shared" si="2"/>
        <v>297</v>
      </c>
      <c r="AD30" s="41">
        <f t="shared" si="0"/>
        <v>232</v>
      </c>
    </row>
    <row r="31" spans="1:30" ht="17.399999999999999">
      <c r="A31" s="497" t="s">
        <v>1688</v>
      </c>
      <c r="B31" s="498" t="s">
        <v>481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196"/>
      <c r="S31" s="196"/>
      <c r="T31" s="482"/>
      <c r="U31" s="482"/>
      <c r="V31" s="482"/>
      <c r="W31" s="482"/>
      <c r="X31" s="482"/>
      <c r="Y31" s="482"/>
      <c r="Z31" s="482"/>
      <c r="AA31" s="482"/>
      <c r="AB31" s="41">
        <f t="shared" si="1"/>
        <v>0</v>
      </c>
      <c r="AC31" s="41">
        <f t="shared" si="2"/>
        <v>0</v>
      </c>
      <c r="AD31" s="41">
        <f t="shared" si="0"/>
        <v>0</v>
      </c>
    </row>
    <row r="32" spans="1:30" ht="17.399999999999999">
      <c r="A32" s="505" t="s">
        <v>1926</v>
      </c>
      <c r="B32" s="505" t="s">
        <v>97</v>
      </c>
      <c r="C32" s="212"/>
      <c r="D32" s="212"/>
      <c r="E32" s="482">
        <v>9</v>
      </c>
      <c r="F32" s="482">
        <v>18</v>
      </c>
      <c r="G32" s="196"/>
      <c r="H32" s="196"/>
      <c r="I32" s="196"/>
      <c r="J32" s="196"/>
      <c r="K32" s="530"/>
      <c r="L32" s="196"/>
      <c r="M32" s="196"/>
      <c r="N32" s="196"/>
      <c r="O32" s="196"/>
      <c r="P32" s="196"/>
      <c r="Q32" s="196"/>
      <c r="R32" s="196"/>
      <c r="S32" s="196"/>
      <c r="T32" s="482"/>
      <c r="U32" s="482"/>
      <c r="V32" s="482"/>
      <c r="W32" s="482"/>
      <c r="X32" s="482"/>
      <c r="Y32" s="482"/>
      <c r="Z32" s="482"/>
      <c r="AA32" s="482"/>
      <c r="AB32" s="41">
        <f t="shared" si="1"/>
        <v>27</v>
      </c>
      <c r="AC32" s="41">
        <f t="shared" si="2"/>
        <v>27</v>
      </c>
      <c r="AD32" s="41">
        <f t="shared" si="0"/>
        <v>0</v>
      </c>
    </row>
    <row r="33" spans="1:30" ht="17.399999999999999">
      <c r="A33" s="441" t="s">
        <v>1828</v>
      </c>
      <c r="B33" s="441" t="s">
        <v>97</v>
      </c>
      <c r="C33" s="482">
        <v>46</v>
      </c>
      <c r="D33" s="482">
        <v>16</v>
      </c>
      <c r="E33" s="212"/>
      <c r="F33" s="212"/>
      <c r="G33" s="212"/>
      <c r="H33" s="212"/>
      <c r="I33" s="212"/>
      <c r="J33" s="196"/>
      <c r="K33" s="530"/>
      <c r="L33" s="196"/>
      <c r="M33" s="482">
        <v>62</v>
      </c>
      <c r="N33" s="482">
        <v>11</v>
      </c>
      <c r="O33" s="323"/>
      <c r="P33" s="482">
        <v>11</v>
      </c>
      <c r="Q33" s="482">
        <v>80</v>
      </c>
      <c r="R33" s="482">
        <v>51</v>
      </c>
      <c r="S33" s="323"/>
      <c r="T33" s="482"/>
      <c r="U33" s="482"/>
      <c r="V33" s="482"/>
      <c r="W33" s="482"/>
      <c r="X33" s="482"/>
      <c r="Y33" s="482"/>
      <c r="Z33" s="482"/>
      <c r="AA33" s="482"/>
      <c r="AB33" s="41">
        <f t="shared" si="1"/>
        <v>215</v>
      </c>
      <c r="AC33" s="41">
        <f t="shared" si="2"/>
        <v>11</v>
      </c>
      <c r="AD33" s="41">
        <f t="shared" si="0"/>
        <v>204</v>
      </c>
    </row>
    <row r="34" spans="1:30" ht="17.399999999999999">
      <c r="A34" s="442" t="s">
        <v>1418</v>
      </c>
      <c r="B34" s="442" t="s">
        <v>97</v>
      </c>
      <c r="C34" s="482">
        <v>57</v>
      </c>
      <c r="D34" s="482">
        <v>48</v>
      </c>
      <c r="E34" s="212"/>
      <c r="F34" s="482">
        <v>62</v>
      </c>
      <c r="G34" s="482">
        <v>50</v>
      </c>
      <c r="H34" s="482">
        <v>21</v>
      </c>
      <c r="I34" s="482">
        <v>52</v>
      </c>
      <c r="J34" s="528">
        <v>80</v>
      </c>
      <c r="K34" s="319"/>
      <c r="L34" s="529">
        <v>62</v>
      </c>
      <c r="M34" s="482">
        <v>18</v>
      </c>
      <c r="N34" s="472">
        <v>63</v>
      </c>
      <c r="O34" s="531"/>
      <c r="P34" s="531"/>
      <c r="Q34" s="531"/>
      <c r="R34" s="196"/>
      <c r="S34" s="212"/>
      <c r="T34" s="482"/>
      <c r="U34" s="482"/>
      <c r="V34" s="482"/>
      <c r="W34" s="482"/>
      <c r="X34" s="482"/>
      <c r="Y34" s="482"/>
      <c r="Z34" s="482"/>
      <c r="AA34" s="482"/>
      <c r="AB34" s="41">
        <f t="shared" si="1"/>
        <v>408</v>
      </c>
      <c r="AC34" s="41">
        <f t="shared" si="2"/>
        <v>327</v>
      </c>
      <c r="AD34" s="41">
        <f t="shared" si="0"/>
        <v>81</v>
      </c>
    </row>
    <row r="35" spans="1:30" ht="17.399999999999999">
      <c r="A35" s="442" t="s">
        <v>461</v>
      </c>
      <c r="B35" s="442" t="s">
        <v>97</v>
      </c>
      <c r="C35" s="319"/>
      <c r="D35" s="319"/>
      <c r="E35" s="319"/>
      <c r="F35" s="319"/>
      <c r="G35" s="482">
        <v>30</v>
      </c>
      <c r="H35" s="482">
        <v>59</v>
      </c>
      <c r="I35" s="482">
        <v>28</v>
      </c>
      <c r="J35" s="528">
        <v>50</v>
      </c>
      <c r="K35" s="319"/>
      <c r="L35" s="529">
        <v>18</v>
      </c>
      <c r="M35" s="196"/>
      <c r="N35" s="482">
        <v>69</v>
      </c>
      <c r="O35" s="482">
        <v>80</v>
      </c>
      <c r="P35" s="482">
        <v>69</v>
      </c>
      <c r="Q35" s="196"/>
      <c r="R35" s="482">
        <v>29</v>
      </c>
      <c r="S35" s="482">
        <v>80</v>
      </c>
      <c r="T35" s="482"/>
      <c r="U35" s="482"/>
      <c r="V35" s="482"/>
      <c r="W35" s="482"/>
      <c r="X35" s="482"/>
      <c r="Y35" s="482"/>
      <c r="Z35" s="482"/>
      <c r="AA35" s="482"/>
      <c r="AB35" s="41">
        <f t="shared" si="1"/>
        <v>512</v>
      </c>
      <c r="AC35" s="41">
        <f t="shared" si="2"/>
        <v>414</v>
      </c>
      <c r="AD35" s="41">
        <f t="shared" si="0"/>
        <v>98</v>
      </c>
    </row>
    <row r="36" spans="1:30" ht="17.399999999999999">
      <c r="A36" s="441" t="s">
        <v>1277</v>
      </c>
      <c r="B36" s="495" t="s">
        <v>97</v>
      </c>
      <c r="C36" s="482">
        <v>31</v>
      </c>
      <c r="D36" s="482">
        <v>21</v>
      </c>
      <c r="E36" s="482">
        <v>71</v>
      </c>
      <c r="F36" s="196"/>
      <c r="G36" s="196"/>
      <c r="H36" s="196"/>
      <c r="I36" s="196"/>
      <c r="J36" s="196"/>
      <c r="K36" s="530"/>
      <c r="L36" s="196"/>
      <c r="M36" s="196"/>
      <c r="N36" s="196"/>
      <c r="O36" s="196"/>
      <c r="P36" s="196"/>
      <c r="Q36" s="323"/>
      <c r="R36" s="196"/>
      <c r="S36" s="196"/>
      <c r="T36" s="482"/>
      <c r="U36" s="482"/>
      <c r="V36" s="482"/>
      <c r="W36" s="482"/>
      <c r="X36" s="482"/>
      <c r="Y36" s="482"/>
      <c r="Z36" s="482"/>
      <c r="AA36" s="482"/>
      <c r="AB36" s="41">
        <f t="shared" si="1"/>
        <v>71</v>
      </c>
      <c r="AC36" s="41">
        <f t="shared" si="2"/>
        <v>71</v>
      </c>
      <c r="AD36" s="41">
        <f t="shared" si="0"/>
        <v>0</v>
      </c>
    </row>
    <row r="37" spans="1:30" ht="17.399999999999999">
      <c r="A37" s="441" t="s">
        <v>1898</v>
      </c>
      <c r="B37" s="495" t="s">
        <v>103</v>
      </c>
      <c r="C37" s="212"/>
      <c r="D37" s="212"/>
      <c r="E37" s="482">
        <v>20</v>
      </c>
      <c r="F37" s="482">
        <v>18</v>
      </c>
      <c r="G37" s="482">
        <v>63</v>
      </c>
      <c r="H37" s="482">
        <v>65</v>
      </c>
      <c r="I37" s="196"/>
      <c r="J37" s="528">
        <v>24</v>
      </c>
      <c r="K37" s="482"/>
      <c r="L37" s="529">
        <v>70</v>
      </c>
      <c r="M37" s="482">
        <v>80</v>
      </c>
      <c r="N37" s="482">
        <v>5</v>
      </c>
      <c r="O37" s="482">
        <v>80</v>
      </c>
      <c r="P37" s="482">
        <v>62</v>
      </c>
      <c r="Q37" s="482">
        <v>80</v>
      </c>
      <c r="R37" s="482">
        <v>80</v>
      </c>
      <c r="S37" s="482">
        <v>80</v>
      </c>
      <c r="T37" s="482"/>
      <c r="U37" s="482"/>
      <c r="V37" s="482"/>
      <c r="W37" s="482"/>
      <c r="X37" s="482"/>
      <c r="Y37" s="482"/>
      <c r="Z37" s="482"/>
      <c r="AA37" s="482"/>
      <c r="AB37" s="41">
        <f t="shared" si="1"/>
        <v>727</v>
      </c>
      <c r="AC37" s="41">
        <f t="shared" si="2"/>
        <v>482</v>
      </c>
      <c r="AD37" s="41">
        <f t="shared" si="0"/>
        <v>245</v>
      </c>
    </row>
    <row r="38" spans="1:30" ht="17.399999999999999">
      <c r="A38" s="441" t="s">
        <v>1812</v>
      </c>
      <c r="B38" s="441" t="s">
        <v>103</v>
      </c>
      <c r="C38" s="482">
        <v>43</v>
      </c>
      <c r="D38" s="482">
        <v>59</v>
      </c>
      <c r="E38" s="482">
        <v>60</v>
      </c>
      <c r="F38" s="482">
        <v>62</v>
      </c>
      <c r="G38" s="482">
        <v>17</v>
      </c>
      <c r="H38" s="196"/>
      <c r="I38" s="482">
        <v>80</v>
      </c>
      <c r="J38" s="528">
        <v>80</v>
      </c>
      <c r="K38" s="482"/>
      <c r="L38" s="529">
        <v>10</v>
      </c>
      <c r="M38" s="482">
        <v>31</v>
      </c>
      <c r="N38" s="212"/>
      <c r="O38" s="212"/>
      <c r="P38" s="482">
        <v>18</v>
      </c>
      <c r="Q38" s="482">
        <v>80</v>
      </c>
      <c r="R38" s="482">
        <v>80</v>
      </c>
      <c r="S38" s="482">
        <v>80</v>
      </c>
      <c r="T38" s="482"/>
      <c r="U38" s="482"/>
      <c r="V38" s="482"/>
      <c r="W38" s="482"/>
      <c r="X38" s="482"/>
      <c r="Y38" s="482"/>
      <c r="Z38" s="482"/>
      <c r="AA38" s="482"/>
      <c r="AB38" s="41">
        <f t="shared" si="1"/>
        <v>598</v>
      </c>
      <c r="AC38" s="41">
        <f t="shared" si="2"/>
        <v>407</v>
      </c>
      <c r="AD38" s="41">
        <f t="shared" si="0"/>
        <v>191</v>
      </c>
    </row>
    <row r="39" spans="1:30" ht="17.399999999999999">
      <c r="A39" s="505" t="s">
        <v>1914</v>
      </c>
      <c r="B39" s="505" t="s">
        <v>98</v>
      </c>
      <c r="C39" s="482">
        <v>55</v>
      </c>
      <c r="D39" s="482">
        <v>73</v>
      </c>
      <c r="E39" s="482">
        <v>80</v>
      </c>
      <c r="F39" s="212"/>
      <c r="G39" s="212"/>
      <c r="H39" s="212"/>
      <c r="I39" s="482">
        <v>80</v>
      </c>
      <c r="J39" s="196"/>
      <c r="K39" s="319"/>
      <c r="L39" s="529">
        <v>80</v>
      </c>
      <c r="M39" s="196"/>
      <c r="N39" s="482">
        <v>80</v>
      </c>
      <c r="O39" s="196"/>
      <c r="P39" s="482">
        <v>69</v>
      </c>
      <c r="Q39" s="196"/>
      <c r="R39" s="196"/>
      <c r="S39" s="196"/>
      <c r="T39" s="482"/>
      <c r="U39" s="482"/>
      <c r="V39" s="482"/>
      <c r="W39" s="482"/>
      <c r="X39" s="482"/>
      <c r="Y39" s="482"/>
      <c r="Z39" s="482"/>
      <c r="AA39" s="482"/>
      <c r="AB39" s="41">
        <f t="shared" si="1"/>
        <v>389</v>
      </c>
      <c r="AC39" s="41">
        <f t="shared" si="2"/>
        <v>309</v>
      </c>
      <c r="AD39" s="41">
        <f t="shared" si="0"/>
        <v>80</v>
      </c>
    </row>
    <row r="40" spans="1:30" ht="17.399999999999999">
      <c r="A40" s="441" t="s">
        <v>1813</v>
      </c>
      <c r="B40" s="441" t="s">
        <v>98</v>
      </c>
      <c r="C40" s="482">
        <v>71</v>
      </c>
      <c r="D40" s="482">
        <v>31</v>
      </c>
      <c r="E40" s="196"/>
      <c r="F40" s="482">
        <v>80</v>
      </c>
      <c r="G40" s="482">
        <v>18</v>
      </c>
      <c r="H40" s="482">
        <v>80</v>
      </c>
      <c r="I40" s="196"/>
      <c r="J40" s="196"/>
      <c r="K40" s="530"/>
      <c r="L40" s="196"/>
      <c r="M40" s="482">
        <v>49</v>
      </c>
      <c r="N40" s="482">
        <v>9</v>
      </c>
      <c r="O40" s="482">
        <v>80</v>
      </c>
      <c r="P40" s="482">
        <v>80</v>
      </c>
      <c r="Q40" s="482">
        <v>8</v>
      </c>
      <c r="R40" s="482">
        <v>80</v>
      </c>
      <c r="S40" s="482">
        <v>80</v>
      </c>
      <c r="T40" s="482"/>
      <c r="U40" s="482"/>
      <c r="V40" s="482"/>
      <c r="W40" s="482"/>
      <c r="X40" s="482"/>
      <c r="Y40" s="482"/>
      <c r="Z40" s="482"/>
      <c r="AA40" s="482"/>
      <c r="AB40" s="41">
        <f t="shared" si="1"/>
        <v>564</v>
      </c>
      <c r="AC40" s="41">
        <f t="shared" si="2"/>
        <v>418</v>
      </c>
      <c r="AD40" s="41">
        <f t="shared" si="0"/>
        <v>146</v>
      </c>
    </row>
    <row r="41" spans="1:30" ht="17.399999999999999">
      <c r="A41" s="441" t="s">
        <v>1280</v>
      </c>
      <c r="B41" s="441" t="s">
        <v>98</v>
      </c>
      <c r="C41" s="482">
        <v>43</v>
      </c>
      <c r="D41" s="482">
        <v>6</v>
      </c>
      <c r="E41" s="212"/>
      <c r="F41" s="212"/>
      <c r="G41" s="196"/>
      <c r="H41" s="212"/>
      <c r="I41" s="196"/>
      <c r="J41" s="528">
        <v>18</v>
      </c>
      <c r="K41" s="482"/>
      <c r="L41" s="529">
        <v>70</v>
      </c>
      <c r="M41" s="482">
        <v>80</v>
      </c>
      <c r="N41" s="196"/>
      <c r="O41" s="482">
        <v>24</v>
      </c>
      <c r="P41" s="212"/>
      <c r="Q41" s="212"/>
      <c r="R41" s="212"/>
      <c r="S41" s="212"/>
      <c r="T41" s="482"/>
      <c r="U41" s="482"/>
      <c r="V41" s="482"/>
      <c r="W41" s="482"/>
      <c r="X41" s="482"/>
      <c r="Y41" s="482"/>
      <c r="Z41" s="482"/>
      <c r="AA41" s="482"/>
      <c r="AB41" s="41">
        <f t="shared" si="1"/>
        <v>192</v>
      </c>
      <c r="AC41" s="41">
        <f t="shared" si="2"/>
        <v>112</v>
      </c>
      <c r="AD41" s="41">
        <f t="shared" si="0"/>
        <v>80</v>
      </c>
    </row>
    <row r="42" spans="1:30" ht="17.399999999999999">
      <c r="A42" s="441" t="s">
        <v>1692</v>
      </c>
      <c r="B42" s="441" t="s">
        <v>643</v>
      </c>
      <c r="C42" s="212"/>
      <c r="D42" s="196"/>
      <c r="E42" s="196"/>
      <c r="F42" s="196"/>
      <c r="G42" s="196"/>
      <c r="H42" s="482">
        <v>13</v>
      </c>
      <c r="I42" s="196"/>
      <c r="J42" s="528">
        <v>62</v>
      </c>
      <c r="K42" s="212"/>
      <c r="L42" s="212"/>
      <c r="M42" s="212"/>
      <c r="N42" s="196"/>
      <c r="O42" s="196"/>
      <c r="P42" s="196"/>
      <c r="Q42" s="323"/>
      <c r="R42" s="482">
        <v>80</v>
      </c>
      <c r="S42" s="482">
        <v>77</v>
      </c>
      <c r="T42" s="482"/>
      <c r="U42" s="482"/>
      <c r="V42" s="482"/>
      <c r="W42" s="482"/>
      <c r="X42" s="482"/>
      <c r="Y42" s="482"/>
      <c r="Z42" s="482"/>
      <c r="AA42" s="482"/>
      <c r="AB42" s="41">
        <f t="shared" si="1"/>
        <v>232</v>
      </c>
      <c r="AC42" s="41">
        <f t="shared" si="2"/>
        <v>152</v>
      </c>
      <c r="AD42" s="41">
        <f t="shared" si="0"/>
        <v>80</v>
      </c>
    </row>
    <row r="43" spans="1:30" ht="17.399999999999999">
      <c r="A43" s="441" t="s">
        <v>1826</v>
      </c>
      <c r="B43" s="441" t="s">
        <v>98</v>
      </c>
      <c r="C43" s="482">
        <v>46</v>
      </c>
      <c r="D43" s="482">
        <v>41</v>
      </c>
      <c r="E43" s="482">
        <v>80</v>
      </c>
      <c r="F43" s="482">
        <v>58</v>
      </c>
      <c r="G43" s="482">
        <v>62</v>
      </c>
      <c r="H43" s="196"/>
      <c r="I43" s="482">
        <v>76</v>
      </c>
      <c r="J43" s="528">
        <v>80</v>
      </c>
      <c r="K43" s="482"/>
      <c r="L43" s="529">
        <v>10</v>
      </c>
      <c r="M43" s="196"/>
      <c r="N43" s="482">
        <v>71</v>
      </c>
      <c r="O43" s="196"/>
      <c r="P43" s="212"/>
      <c r="Q43" s="482">
        <v>80</v>
      </c>
      <c r="R43" s="196"/>
      <c r="S43" s="482">
        <v>3</v>
      </c>
      <c r="T43" s="482"/>
      <c r="U43" s="482"/>
      <c r="V43" s="482"/>
      <c r="W43" s="482"/>
      <c r="X43" s="482"/>
      <c r="Y43" s="482"/>
      <c r="Z43" s="482"/>
      <c r="AA43" s="482"/>
      <c r="AB43" s="41">
        <f t="shared" si="1"/>
        <v>520</v>
      </c>
      <c r="AC43" s="41">
        <f t="shared" si="2"/>
        <v>369</v>
      </c>
      <c r="AD43" s="41">
        <f t="shared" si="0"/>
        <v>151</v>
      </c>
    </row>
    <row r="44" spans="1:30" ht="17.399999999999999">
      <c r="A44" s="520" t="s">
        <v>1946</v>
      </c>
      <c r="B44" s="520" t="s">
        <v>98</v>
      </c>
      <c r="C44" s="333"/>
      <c r="D44" s="333"/>
      <c r="E44" s="333"/>
      <c r="F44" s="333"/>
      <c r="G44" s="333"/>
      <c r="H44" s="333"/>
      <c r="I44" s="333"/>
      <c r="J44" s="333"/>
      <c r="K44" s="443"/>
      <c r="L44" s="196"/>
      <c r="M44" s="482">
        <v>80</v>
      </c>
      <c r="N44" s="196"/>
      <c r="O44" s="482">
        <v>56</v>
      </c>
      <c r="P44" s="482">
        <v>11</v>
      </c>
      <c r="Q44" s="212"/>
      <c r="R44" s="212"/>
      <c r="S44" s="212"/>
      <c r="T44" s="482"/>
      <c r="U44" s="482"/>
      <c r="V44" s="482"/>
      <c r="W44" s="482"/>
      <c r="X44" s="482"/>
      <c r="Y44" s="482"/>
      <c r="Z44" s="482"/>
      <c r="AA44" s="482"/>
      <c r="AB44" s="41">
        <f t="shared" si="1"/>
        <v>147</v>
      </c>
      <c r="AC44" s="41">
        <f t="shared" si="2"/>
        <v>67</v>
      </c>
      <c r="AD44" s="41">
        <f t="shared" si="0"/>
        <v>80</v>
      </c>
    </row>
    <row r="45" spans="1:30" ht="17.399999999999999">
      <c r="A45" s="505" t="s">
        <v>1918</v>
      </c>
      <c r="B45" s="505" t="s">
        <v>106</v>
      </c>
      <c r="C45" s="196"/>
      <c r="D45" s="482">
        <v>64</v>
      </c>
      <c r="E45" s="196"/>
      <c r="F45" s="196"/>
      <c r="G45" s="196"/>
      <c r="H45" s="196"/>
      <c r="I45" s="196"/>
      <c r="J45" s="196"/>
      <c r="K45" s="530"/>
      <c r="L45" s="196"/>
      <c r="M45" s="196"/>
      <c r="N45" s="196"/>
      <c r="O45" s="196"/>
      <c r="P45" s="196"/>
      <c r="Q45" s="196"/>
      <c r="R45" s="196"/>
      <c r="S45" s="196"/>
      <c r="T45" s="482"/>
      <c r="U45" s="482"/>
      <c r="V45" s="482"/>
      <c r="W45" s="482"/>
      <c r="X45" s="482"/>
      <c r="Y45" s="482"/>
      <c r="Z45" s="482"/>
      <c r="AA45" s="482"/>
      <c r="AB45" s="41">
        <f t="shared" si="1"/>
        <v>0</v>
      </c>
      <c r="AC45" s="41">
        <f t="shared" si="2"/>
        <v>0</v>
      </c>
      <c r="AD45" s="41">
        <f t="shared" si="0"/>
        <v>0</v>
      </c>
    </row>
    <row r="46" spans="1:30" ht="17.399999999999999">
      <c r="A46" s="441" t="s">
        <v>1811</v>
      </c>
      <c r="B46" s="441" t="s">
        <v>106</v>
      </c>
      <c r="C46" s="482">
        <v>76</v>
      </c>
      <c r="D46" s="482">
        <v>16</v>
      </c>
      <c r="E46" s="196"/>
      <c r="F46" s="196"/>
      <c r="G46" s="196"/>
      <c r="H46" s="196"/>
      <c r="I46" s="196"/>
      <c r="J46" s="196"/>
      <c r="K46" s="530"/>
      <c r="L46" s="196"/>
      <c r="M46" s="482">
        <v>80</v>
      </c>
      <c r="N46" s="319"/>
      <c r="O46" s="196"/>
      <c r="P46" s="196"/>
      <c r="Q46" s="196"/>
      <c r="R46" s="196"/>
      <c r="S46" s="196"/>
      <c r="T46" s="482"/>
      <c r="U46" s="482"/>
      <c r="V46" s="482"/>
      <c r="W46" s="482"/>
      <c r="X46" s="482"/>
      <c r="Y46" s="482"/>
      <c r="Z46" s="482"/>
      <c r="AA46" s="482"/>
      <c r="AB46" s="41">
        <f t="shared" si="1"/>
        <v>80</v>
      </c>
      <c r="AC46" s="41">
        <f t="shared" si="2"/>
        <v>0</v>
      </c>
      <c r="AD46" s="41">
        <f t="shared" si="0"/>
        <v>80</v>
      </c>
    </row>
    <row r="47" spans="1:30" ht="17.399999999999999">
      <c r="A47" s="441" t="s">
        <v>1815</v>
      </c>
      <c r="B47" s="441" t="s">
        <v>106</v>
      </c>
      <c r="C47" s="196"/>
      <c r="D47" s="482">
        <v>40</v>
      </c>
      <c r="E47" s="482">
        <v>80</v>
      </c>
      <c r="F47" s="196"/>
      <c r="G47" s="196"/>
      <c r="H47" s="482">
        <v>15</v>
      </c>
      <c r="I47" s="196"/>
      <c r="J47" s="528">
        <v>30</v>
      </c>
      <c r="K47" s="212"/>
      <c r="L47" s="212"/>
      <c r="M47" s="212"/>
      <c r="N47" s="212"/>
      <c r="O47" s="19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1">
        <f t="shared" si="1"/>
        <v>125</v>
      </c>
      <c r="AC47" s="41">
        <f t="shared" si="2"/>
        <v>125</v>
      </c>
      <c r="AD47" s="41">
        <f t="shared" si="0"/>
        <v>0</v>
      </c>
    </row>
    <row r="48" spans="1:30" ht="17.399999999999999">
      <c r="A48" s="508" t="s">
        <v>1919</v>
      </c>
      <c r="B48" s="508" t="s">
        <v>106</v>
      </c>
      <c r="C48" s="196"/>
      <c r="D48" s="518">
        <v>40</v>
      </c>
      <c r="E48" s="196"/>
      <c r="F48" s="196"/>
      <c r="G48" s="196"/>
      <c r="H48" s="196"/>
      <c r="I48" s="196"/>
      <c r="J48" s="196"/>
      <c r="K48" s="530"/>
      <c r="L48" s="196"/>
      <c r="M48" s="196"/>
      <c r="N48" s="319"/>
      <c r="O48" s="196"/>
      <c r="P48" s="196"/>
      <c r="Q48" s="196"/>
      <c r="R48" s="482">
        <v>4</v>
      </c>
      <c r="S48" s="482">
        <v>80</v>
      </c>
      <c r="T48" s="482"/>
      <c r="U48" s="482"/>
      <c r="V48" s="482"/>
      <c r="W48" s="482"/>
      <c r="X48" s="482"/>
      <c r="Y48" s="482"/>
      <c r="Z48" s="482"/>
      <c r="AA48" s="482"/>
      <c r="AB48" s="41">
        <f t="shared" si="1"/>
        <v>84</v>
      </c>
      <c r="AC48" s="41">
        <f t="shared" si="2"/>
        <v>80</v>
      </c>
      <c r="AD48" s="41">
        <f t="shared" si="0"/>
        <v>4</v>
      </c>
    </row>
    <row r="49" spans="1:30" ht="17.399999999999999">
      <c r="A49" s="497" t="s">
        <v>1607</v>
      </c>
      <c r="B49" s="498" t="s">
        <v>106</v>
      </c>
      <c r="C49" s="212"/>
      <c r="D49" s="212"/>
      <c r="E49" s="196"/>
      <c r="F49" s="482">
        <v>80</v>
      </c>
      <c r="G49" s="482">
        <v>80</v>
      </c>
      <c r="H49" s="482">
        <v>80</v>
      </c>
      <c r="I49" s="482">
        <v>80</v>
      </c>
      <c r="J49" s="528">
        <v>80</v>
      </c>
      <c r="K49" s="482"/>
      <c r="L49" s="529">
        <v>80</v>
      </c>
      <c r="M49" s="482">
        <v>80</v>
      </c>
      <c r="N49" s="482">
        <v>80</v>
      </c>
      <c r="O49" s="482">
        <v>80</v>
      </c>
      <c r="P49" s="482">
        <v>80</v>
      </c>
      <c r="Q49" s="482">
        <v>80</v>
      </c>
      <c r="R49" s="196"/>
      <c r="S49" s="319"/>
      <c r="T49" s="482"/>
      <c r="U49" s="482"/>
      <c r="V49" s="482"/>
      <c r="W49" s="482"/>
      <c r="X49" s="482"/>
      <c r="Y49" s="482"/>
      <c r="Z49" s="482"/>
      <c r="AA49" s="482"/>
      <c r="AB49" s="41">
        <f t="shared" si="1"/>
        <v>880</v>
      </c>
      <c r="AC49" s="41">
        <f t="shared" si="2"/>
        <v>640</v>
      </c>
      <c r="AD49" s="41">
        <f t="shared" si="0"/>
        <v>240</v>
      </c>
    </row>
    <row r="50" spans="1:30" ht="17.399999999999999">
      <c r="A50" s="497" t="s">
        <v>1814</v>
      </c>
      <c r="B50" s="498" t="s">
        <v>106</v>
      </c>
      <c r="C50" s="319"/>
      <c r="D50" s="319"/>
      <c r="E50" s="196"/>
      <c r="F50" s="482">
        <v>22</v>
      </c>
      <c r="G50" s="482">
        <v>80</v>
      </c>
      <c r="H50" s="482">
        <v>67</v>
      </c>
      <c r="I50" s="482">
        <v>4</v>
      </c>
      <c r="J50" s="196"/>
      <c r="K50" s="319"/>
      <c r="L50" s="196"/>
      <c r="M50" s="196"/>
      <c r="N50" s="482">
        <v>80</v>
      </c>
      <c r="O50" s="482">
        <v>80</v>
      </c>
      <c r="P50" s="486">
        <v>74</v>
      </c>
      <c r="Q50" s="482">
        <v>80</v>
      </c>
      <c r="R50" s="482">
        <v>80</v>
      </c>
      <c r="S50" s="482">
        <v>80</v>
      </c>
      <c r="T50" s="482"/>
      <c r="U50" s="482"/>
      <c r="V50" s="482"/>
      <c r="W50" s="482"/>
      <c r="X50" s="482"/>
      <c r="Y50" s="482"/>
      <c r="Z50" s="482"/>
      <c r="AA50" s="482"/>
      <c r="AB50" s="41">
        <f t="shared" si="1"/>
        <v>647</v>
      </c>
      <c r="AC50" s="41">
        <f t="shared" si="2"/>
        <v>407</v>
      </c>
      <c r="AD50" s="41">
        <f t="shared" si="0"/>
        <v>240</v>
      </c>
    </row>
    <row r="51" spans="1:30" ht="17.399999999999999">
      <c r="A51" s="508" t="s">
        <v>1823</v>
      </c>
      <c r="B51" s="508" t="s">
        <v>313</v>
      </c>
      <c r="C51" s="196"/>
      <c r="D51" s="482">
        <v>49</v>
      </c>
      <c r="E51" s="196"/>
      <c r="F51" s="196"/>
      <c r="G51" s="196"/>
      <c r="H51" s="196"/>
      <c r="I51" s="196"/>
      <c r="J51" s="196"/>
      <c r="K51" s="530"/>
      <c r="L51" s="196"/>
      <c r="M51" s="196"/>
      <c r="N51" s="319"/>
      <c r="O51" s="196"/>
      <c r="P51" s="196"/>
      <c r="Q51" s="196"/>
      <c r="R51" s="196"/>
      <c r="S51" s="323"/>
      <c r="T51" s="482"/>
      <c r="U51" s="482"/>
      <c r="V51" s="482"/>
      <c r="W51" s="482"/>
      <c r="X51" s="482"/>
      <c r="Y51" s="482"/>
      <c r="Z51" s="482"/>
      <c r="AA51" s="482"/>
      <c r="AB51" s="41">
        <f t="shared" si="1"/>
        <v>0</v>
      </c>
      <c r="AC51" s="41">
        <f t="shared" si="2"/>
        <v>0</v>
      </c>
      <c r="AD51" s="41">
        <f t="shared" si="0"/>
        <v>0</v>
      </c>
    </row>
    <row r="52" spans="1:30" ht="17.399999999999999">
      <c r="A52" s="441" t="s">
        <v>1619</v>
      </c>
      <c r="B52" s="441" t="s">
        <v>313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196"/>
      <c r="P52" s="196"/>
      <c r="Q52" s="196"/>
      <c r="R52" s="212"/>
      <c r="S52" s="212"/>
      <c r="T52" s="482"/>
      <c r="U52" s="482"/>
      <c r="V52" s="482"/>
      <c r="W52" s="482"/>
      <c r="X52" s="482"/>
      <c r="Y52" s="482"/>
      <c r="Z52" s="482"/>
      <c r="AA52" s="482"/>
      <c r="AB52" s="41">
        <f t="shared" si="1"/>
        <v>0</v>
      </c>
      <c r="AC52" s="41">
        <f t="shared" si="2"/>
        <v>0</v>
      </c>
      <c r="AD52" s="41">
        <f t="shared" si="0"/>
        <v>0</v>
      </c>
    </row>
    <row r="53" spans="1:30" ht="17.399999999999999">
      <c r="A53" s="442" t="s">
        <v>1735</v>
      </c>
      <c r="B53" s="442" t="s">
        <v>313</v>
      </c>
      <c r="C53" s="482">
        <v>62</v>
      </c>
      <c r="D53" s="482">
        <v>52</v>
      </c>
      <c r="E53" s="482">
        <v>80</v>
      </c>
      <c r="F53" s="482">
        <v>80</v>
      </c>
      <c r="G53" s="482">
        <v>80</v>
      </c>
      <c r="H53" s="482">
        <v>80</v>
      </c>
      <c r="I53" s="482">
        <v>80</v>
      </c>
      <c r="J53" s="528">
        <v>56</v>
      </c>
      <c r="K53" s="530"/>
      <c r="L53" s="529">
        <v>80</v>
      </c>
      <c r="M53" s="196"/>
      <c r="N53" s="482">
        <v>75</v>
      </c>
      <c r="O53" s="482">
        <v>80</v>
      </c>
      <c r="P53" s="482">
        <v>80</v>
      </c>
      <c r="Q53" s="212"/>
      <c r="R53" s="212"/>
      <c r="S53" s="212"/>
      <c r="T53" s="482"/>
      <c r="U53" s="482"/>
      <c r="V53" s="482"/>
      <c r="W53" s="482"/>
      <c r="X53" s="482"/>
      <c r="Y53" s="482"/>
      <c r="Z53" s="482"/>
      <c r="AA53" s="482"/>
      <c r="AB53" s="41">
        <f t="shared" si="1"/>
        <v>771</v>
      </c>
      <c r="AC53" s="41">
        <f t="shared" si="2"/>
        <v>696</v>
      </c>
      <c r="AD53" s="41">
        <f t="shared" si="0"/>
        <v>75</v>
      </c>
    </row>
    <row r="54" spans="1:30" ht="17.399999999999999">
      <c r="A54" s="441" t="s">
        <v>1284</v>
      </c>
      <c r="B54" s="441" t="s">
        <v>313</v>
      </c>
      <c r="C54" s="319"/>
      <c r="D54" s="196"/>
      <c r="E54" s="482">
        <v>80</v>
      </c>
      <c r="F54" s="482">
        <v>80</v>
      </c>
      <c r="G54" s="482">
        <v>80</v>
      </c>
      <c r="H54" s="482">
        <v>80</v>
      </c>
      <c r="I54" s="482">
        <v>80</v>
      </c>
      <c r="J54" s="196"/>
      <c r="K54" s="319"/>
      <c r="L54" s="529">
        <v>80</v>
      </c>
      <c r="M54" s="196"/>
      <c r="N54" s="482">
        <v>80</v>
      </c>
      <c r="O54" s="196"/>
      <c r="P54" s="212"/>
      <c r="Q54" s="482">
        <v>72</v>
      </c>
      <c r="R54" s="482">
        <v>76</v>
      </c>
      <c r="S54" s="319"/>
      <c r="T54" s="482"/>
      <c r="U54" s="482"/>
      <c r="V54" s="482"/>
      <c r="W54" s="482"/>
      <c r="X54" s="482"/>
      <c r="Y54" s="482"/>
      <c r="Z54" s="482"/>
      <c r="AA54" s="482"/>
      <c r="AB54" s="41">
        <f t="shared" si="1"/>
        <v>708</v>
      </c>
      <c r="AC54" s="41">
        <f t="shared" si="2"/>
        <v>480</v>
      </c>
      <c r="AD54" s="41">
        <f t="shared" si="0"/>
        <v>228</v>
      </c>
    </row>
    <row r="55" spans="1:30" ht="17.399999999999999">
      <c r="A55" s="315"/>
      <c r="B55" s="315"/>
      <c r="C55" s="315"/>
      <c r="D55" s="315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81"/>
      <c r="AC55" s="281"/>
      <c r="AD55" s="281"/>
    </row>
    <row r="56" spans="1:30" ht="17.399999999999999">
      <c r="A56" s="316" t="s">
        <v>124</v>
      </c>
      <c r="B56" s="315"/>
      <c r="C56" s="315"/>
      <c r="D56" s="315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81"/>
      <c r="AC56" s="281"/>
      <c r="AD56" s="281"/>
    </row>
    <row r="57" spans="1:30" ht="17.399999999999999">
      <c r="A57" s="319" t="s">
        <v>1347</v>
      </c>
      <c r="B57" s="315"/>
      <c r="C57" s="315"/>
      <c r="D57" s="315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81"/>
      <c r="AC57" s="281"/>
      <c r="AD57" s="281"/>
    </row>
    <row r="58" spans="1:30" ht="17.399999999999999">
      <c r="A58" s="425" t="s">
        <v>1348</v>
      </c>
      <c r="B58" s="315"/>
      <c r="C58" s="315"/>
      <c r="D58" s="315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81"/>
      <c r="AC58" s="281"/>
      <c r="AD58" s="281"/>
    </row>
    <row r="59" spans="1:30" ht="17.399999999999999">
      <c r="A59" s="320" t="s">
        <v>130</v>
      </c>
      <c r="B59" s="315"/>
      <c r="C59" s="315"/>
      <c r="D59" s="315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81"/>
      <c r="AC59" s="281"/>
      <c r="AD59" s="281"/>
    </row>
    <row r="60" spans="1:30" ht="17.399999999999999">
      <c r="A60" s="212" t="s">
        <v>122</v>
      </c>
      <c r="B60" s="315"/>
      <c r="C60" s="315"/>
      <c r="D60" s="315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321"/>
      <c r="AC60" s="321"/>
      <c r="AD60" s="321"/>
    </row>
    <row r="61" spans="1:30" ht="17.399999999999999">
      <c r="A61" s="322" t="s">
        <v>123</v>
      </c>
      <c r="B61" s="315"/>
      <c r="C61" s="315"/>
      <c r="D61" s="315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321"/>
      <c r="AC61" s="321"/>
      <c r="AD61" s="321"/>
    </row>
    <row r="62" spans="1:30" ht="17.399999999999999">
      <c r="A62" s="323" t="s">
        <v>125</v>
      </c>
      <c r="B62" s="315"/>
      <c r="C62" s="315"/>
      <c r="D62" s="315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321"/>
      <c r="AC62" s="321"/>
      <c r="AD62" s="321"/>
    </row>
    <row r="63" spans="1:30" ht="17.399999999999999">
      <c r="A63" s="196" t="s">
        <v>126</v>
      </c>
      <c r="B63" s="315"/>
      <c r="C63" s="315"/>
      <c r="D63" s="315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321"/>
      <c r="AC63" s="321"/>
      <c r="AD63" s="321"/>
    </row>
    <row r="64" spans="1:30" ht="17.399999999999999">
      <c r="A64" s="324" t="s">
        <v>131</v>
      </c>
      <c r="B64" s="315"/>
      <c r="C64" s="315"/>
      <c r="D64" s="315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321"/>
      <c r="AC64" s="321"/>
      <c r="AD64" s="321"/>
    </row>
    <row r="65" spans="1:30" ht="17.399999999999999">
      <c r="A65" s="240" t="s">
        <v>271</v>
      </c>
      <c r="B65" s="315"/>
      <c r="C65" s="315"/>
      <c r="D65" s="315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321"/>
      <c r="AC65" s="321"/>
      <c r="AD65" s="321"/>
    </row>
    <row r="66" spans="1:30" ht="17.399999999999999">
      <c r="A66" s="411" t="s">
        <v>1278</v>
      </c>
      <c r="B66" s="315"/>
      <c r="C66" s="315"/>
      <c r="D66" s="315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321"/>
      <c r="AC66" s="321"/>
      <c r="AD66" s="321"/>
    </row>
    <row r="67" spans="1:30" ht="17.399999999999999">
      <c r="A67" s="333" t="s">
        <v>1403</v>
      </c>
      <c r="B67" s="315"/>
      <c r="C67" s="315"/>
      <c r="D67" s="315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321"/>
      <c r="AC67" s="321"/>
      <c r="AD67" s="321"/>
    </row>
    <row r="68" spans="1:30">
      <c r="A68" s="426" t="s">
        <v>1351</v>
      </c>
    </row>
    <row r="69" spans="1:30">
      <c r="A69" s="507" t="s">
        <v>1825</v>
      </c>
    </row>
  </sheetData>
  <mergeCells count="7">
    <mergeCell ref="E1:J1"/>
    <mergeCell ref="AB1:AD1"/>
    <mergeCell ref="S1:AA1"/>
    <mergeCell ref="C1:D1"/>
    <mergeCell ref="M1:N1"/>
    <mergeCell ref="O1:P1"/>
    <mergeCell ref="Q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48</vt:i4>
      </vt:variant>
    </vt:vector>
  </HeadingPairs>
  <TitlesOfParts>
    <vt:vector size="48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  <vt:lpstr>Stat Ind 2023-24</vt:lpstr>
      <vt:lpstr>Minutaggio 2023-24</vt:lpstr>
      <vt:lpstr>Stat Ind 2024-25</vt:lpstr>
      <vt:lpstr>Minutaggio 2024-25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Simone Del Latte</cp:lastModifiedBy>
  <cp:lastPrinted>2018-04-27T08:01:18Z</cp:lastPrinted>
  <dcterms:created xsi:type="dcterms:W3CDTF">2012-07-23T17:07:39Z</dcterms:created>
  <dcterms:modified xsi:type="dcterms:W3CDTF">2025-01-26T20:09:48Z</dcterms:modified>
</cp:coreProperties>
</file>